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20" windowHeight="9345" tabRatio="582"/>
  </bookViews>
  <sheets>
    <sheet name="radno" sheetId="4" r:id="rId1"/>
  </sheets>
  <definedNames>
    <definedName name="_xlnm.Print_Area" localSheetId="0">radno!$A$1:$G$213</definedName>
  </definedNames>
  <calcPr calcId="125725"/>
</workbook>
</file>

<file path=xl/calcChain.xml><?xml version="1.0" encoding="utf-8"?>
<calcChain xmlns="http://schemas.openxmlformats.org/spreadsheetml/2006/main">
  <c r="E187" i="4"/>
  <c r="E191"/>
  <c r="E163"/>
  <c r="E188"/>
  <c r="E186"/>
  <c r="E185"/>
  <c r="E184"/>
  <c r="E183"/>
  <c r="E182"/>
  <c r="E120"/>
  <c r="E31"/>
  <c r="E131" l="1"/>
  <c r="E144"/>
  <c r="E146" s="1"/>
  <c r="E150" s="1"/>
  <c r="E151" s="1"/>
  <c r="E75"/>
  <c r="E189" l="1"/>
  <c r="E100"/>
  <c r="E101" s="1"/>
  <c r="E107" s="1"/>
  <c r="E18"/>
  <c r="E66"/>
  <c r="E55"/>
  <c r="E46" l="1"/>
  <c r="E193"/>
  <c r="E172"/>
  <c r="E91"/>
  <c r="E33" l="1"/>
  <c r="E93"/>
  <c r="E106" s="1"/>
  <c r="E68"/>
  <c r="E105" s="1"/>
  <c r="E104" l="1"/>
  <c r="E108" l="1"/>
  <c r="E171" s="1"/>
  <c r="E173" s="1"/>
</calcChain>
</file>

<file path=xl/sharedStrings.xml><?xml version="1.0" encoding="utf-8"?>
<sst xmlns="http://schemas.openxmlformats.org/spreadsheetml/2006/main" count="288" uniqueCount="173">
  <si>
    <t>UKUPNO:</t>
  </si>
  <si>
    <t>Gradnja</t>
  </si>
  <si>
    <t>JAVNE POVRŠINE</t>
  </si>
  <si>
    <t>A.2.</t>
  </si>
  <si>
    <t>NERAZVRSTANE CESTE</t>
  </si>
  <si>
    <t>A.2.b)</t>
  </si>
  <si>
    <t>A.2.c)</t>
  </si>
  <si>
    <t>A.2.a)</t>
  </si>
  <si>
    <t>1. Javne površine</t>
  </si>
  <si>
    <t>2. Nerazvrstane ceste</t>
  </si>
  <si>
    <t>B.1.a)</t>
  </si>
  <si>
    <t>A. REKAPITULACIJA</t>
  </si>
  <si>
    <t xml:space="preserve">Projekti </t>
  </si>
  <si>
    <t>IZVOR FINANCIRANJA</t>
  </si>
  <si>
    <t>A.3.</t>
  </si>
  <si>
    <t xml:space="preserve"> PLAN</t>
  </si>
  <si>
    <t>A.1.a)</t>
  </si>
  <si>
    <t>SVEUKUPNO A.:</t>
  </si>
  <si>
    <t>Članak 3.</t>
  </si>
  <si>
    <t>Članak 4.</t>
  </si>
  <si>
    <t xml:space="preserve">         </t>
  </si>
  <si>
    <t xml:space="preserve">SVEUKUPNO A.2: </t>
  </si>
  <si>
    <t>POZ.PROR.</t>
  </si>
  <si>
    <t>Gradnja:</t>
  </si>
  <si>
    <t>JAVNA  RASVJETA</t>
  </si>
  <si>
    <t>3. Javna rasvjeta</t>
  </si>
  <si>
    <t>UKUPNO A.1.</t>
  </si>
  <si>
    <t xml:space="preserve">SVEUKUPNO A.3: </t>
  </si>
  <si>
    <t>B.1.</t>
  </si>
  <si>
    <t>GRADNJA KOMUNALNIH VODNIH GRAĐEVINA</t>
  </si>
  <si>
    <t>UKUPNO B.1.</t>
  </si>
  <si>
    <t>B. REKAPITULACIJA</t>
  </si>
  <si>
    <t>SVEUKUPNO  B.:</t>
  </si>
  <si>
    <t xml:space="preserve">A. Javne površine, nerazvrstane ceste, javna rasvjeta i groblja </t>
  </si>
  <si>
    <t>R212</t>
  </si>
  <si>
    <t>R215</t>
  </si>
  <si>
    <t>Imovinsko-pravne radnje</t>
  </si>
  <si>
    <t>GRAĐEVINE ZA JAVNU ODVODNJU</t>
  </si>
  <si>
    <t>1. Građevine za javnu odvodnju</t>
  </si>
  <si>
    <t>R213</t>
  </si>
  <si>
    <t>R253</t>
  </si>
  <si>
    <t>1. Proračun Općine Punat za 2017. godinu:</t>
  </si>
  <si>
    <t>SVEUKUPNO U 2017. GODINI (1-2):</t>
  </si>
  <si>
    <t>UKUPNO Proračun Općine Punat za 2017. godinu</t>
  </si>
  <si>
    <t>I NABAVU OPREME KOMUNALNE INFRASTRUKTURE U 2017. GODINI</t>
  </si>
  <si>
    <t>SVEUKUPNO U 2017. GODINI:</t>
  </si>
  <si>
    <t>I NABAVE OPREME KOMUNALNE INFRASTRUKTURE U 2017. GODINI</t>
  </si>
  <si>
    <t>1. Proračun Općine Punat za 2017. godinu</t>
  </si>
  <si>
    <t>A.1.b)</t>
  </si>
  <si>
    <t>Projekti</t>
  </si>
  <si>
    <t>1. Projekt uređenja vidikovca Tri križi</t>
  </si>
  <si>
    <t>2. Projekt rekonstrukcije parka Guvnić</t>
  </si>
  <si>
    <t>3. Rekonstrukcija parka Guvnić</t>
  </si>
  <si>
    <t>4. Uređenje vidikovca Tri križi</t>
  </si>
  <si>
    <t>6. Prometna urbana oprema</t>
  </si>
  <si>
    <t xml:space="preserve">7. Urbana oprema za igrališta </t>
  </si>
  <si>
    <t>1. Elaborat urisa nerazvrstanih cesta</t>
  </si>
  <si>
    <t>2. Projektna dokumentacija - SU 6</t>
  </si>
  <si>
    <t>1.Rekonstrukcija ulice Veli dvor</t>
  </si>
  <si>
    <t>2. Izgradnja ceste uz POS</t>
  </si>
  <si>
    <t>1.Rekonstrukcija javne rasvjete</t>
  </si>
  <si>
    <t>2. Izgradnja JR u Krčkoj ulici</t>
  </si>
  <si>
    <t>3. Izgradnja JR u Košljunskoj ulici</t>
  </si>
  <si>
    <t>5. Ostala ulaganja u JR Stara Baška</t>
  </si>
  <si>
    <t>6. Ostala ulaganja u JR Punat</t>
  </si>
  <si>
    <t>7. Izgradnja JR u ulici A. Cesarca</t>
  </si>
  <si>
    <t>8. Izgradnja JR u Starobašćanskoj ulici (Lucina)</t>
  </si>
  <si>
    <r>
      <t>4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Izgradnja JR u ulici Kralja Zvonimira</t>
    </r>
  </si>
  <si>
    <t>1. Otkup zemljišta za cestu OU 17</t>
  </si>
  <si>
    <t>2. Sufinanciranje kružnog toka</t>
  </si>
  <si>
    <t>3. Otkup zemljišta za SU15</t>
  </si>
  <si>
    <t>4. Otkup zemljišta za KPP 14</t>
  </si>
  <si>
    <t>5. Otkup zemljišta za KPP 18</t>
  </si>
  <si>
    <t>A.3.b)</t>
  </si>
  <si>
    <t>A.3.a)</t>
  </si>
  <si>
    <t>Projekti:</t>
  </si>
  <si>
    <t>9. Izmještanje opreme za JR iz trafostanica</t>
  </si>
  <si>
    <t>1. Snimanje podzemne mreže JR i mjerenja uzemljenja</t>
  </si>
  <si>
    <t>5. Komunalna urbana oprema (stalci za bic., pametna klupa, koševi, klupe)</t>
  </si>
  <si>
    <t>6. Otkup zemljišta za SU 6</t>
  </si>
  <si>
    <t>3. Izrada ostale tehničke dokumentacije (projekti, parcelacije)</t>
  </si>
  <si>
    <t>4. Projektna dokumentacija KPP 18</t>
  </si>
  <si>
    <t>10. Izgradnja JR zaobilaznica Punat</t>
  </si>
  <si>
    <t>5. Projektna dokumentacija KPP 3</t>
  </si>
  <si>
    <t>R252</t>
  </si>
  <si>
    <t>komunalni doprinos</t>
  </si>
  <si>
    <t>R413</t>
  </si>
  <si>
    <t>R415</t>
  </si>
  <si>
    <t>R391.1</t>
  </si>
  <si>
    <t>naknada za kon.za turist.zemlj.</t>
  </si>
  <si>
    <t>R400.01</t>
  </si>
  <si>
    <t>R465</t>
  </si>
  <si>
    <t>R470</t>
  </si>
  <si>
    <t>R470.1</t>
  </si>
  <si>
    <t>R471</t>
  </si>
  <si>
    <t>R215.1</t>
  </si>
  <si>
    <t>R256</t>
  </si>
  <si>
    <t>R256.1</t>
  </si>
  <si>
    <t>vodni doprinos</t>
  </si>
  <si>
    <t>4. Izgradnja spoja biciklističke staze na Dunatu - rekonstrukcija ŽC 5125</t>
  </si>
  <si>
    <t>prihodi posebne namjene</t>
  </si>
  <si>
    <t>ostali prihodi posebne namjene</t>
  </si>
  <si>
    <t>vlastita sredstva Ponikve</t>
  </si>
  <si>
    <t>7. Ostale imovinsko-pravne radnje</t>
  </si>
  <si>
    <t>2. Preseljenje javnog sanitarnog WC-a u adrenalinski park</t>
  </si>
  <si>
    <t>3. Projektna dokumentacija Centralnog trga u Puntu</t>
  </si>
  <si>
    <t>1. Izgradnja boćališta u Puntu</t>
  </si>
  <si>
    <t>6. Projektna dokumentacija parkirališta na zaobilaznici</t>
  </si>
  <si>
    <t>5. Uređenje  parkirališta na zaobilaznici</t>
  </si>
  <si>
    <t>GROBLJA</t>
  </si>
  <si>
    <t>A.4.</t>
  </si>
  <si>
    <t>Gradnja i oprema</t>
  </si>
  <si>
    <t>R318</t>
  </si>
  <si>
    <t>UKUPNO :</t>
  </si>
  <si>
    <t>SVEUKUPNO A.4.</t>
  </si>
  <si>
    <t>1. Uređenje grobnica na novom dijelu groblja sv. Blaž u Puntu</t>
  </si>
  <si>
    <t>4. Groblja</t>
  </si>
  <si>
    <t xml:space="preserve">Javne površine, nerazvrstane ceste, javna rasvjeta, groblja: </t>
  </si>
  <si>
    <t>Članak 1.</t>
  </si>
  <si>
    <t>"A.1.</t>
  </si>
  <si>
    <t>Članak 2.</t>
  </si>
  <si>
    <t>Članak 4. Programa gradnje objekata i uređaja komunalne infrastrukture na području Općine Punat u 2017. godini mijenja se i glasi:</t>
  </si>
  <si>
    <t>"Građenje objekata i uređaja, te nabave opreme iz članka 3. ovog Programa, financirat će se iz slijedećih izvora:</t>
  </si>
  <si>
    <t>B.1.b)</t>
  </si>
  <si>
    <t>"B.</t>
  </si>
  <si>
    <t>Članak 5. Programa gradnje objekata i uređaja komunalne infrastrukture na području Općine Punat u 2017. godini mijenja se i glasi:</t>
  </si>
  <si>
    <t>3. Dodatna ulaganja u obnovu zapuštenih nerazvrstanih cesta - poljski putevi</t>
  </si>
  <si>
    <t>"Građenje objekata i uređaja i nabava opreme  iz članka 5. ovog Programa financirat će se iz slijedećih izvora:</t>
  </si>
  <si>
    <t>"</t>
  </si>
  <si>
    <t>Članak 6. Programa gradnje objekata i uređaja komunalne infrastrukture na području Općine Punat u 2017. godini mijenja se i glasi:</t>
  </si>
  <si>
    <t>Članak 7. Programa gradnje objekata i uređaja komunalne infrastrukture na području Općine Punat u 2017. godini mijenja se i glasi:</t>
  </si>
  <si>
    <t>Članak  5.</t>
  </si>
  <si>
    <t xml:space="preserve">"SVEUKUPNA REKAPITULACIJA GRAĐENJA OBJEKATA,  UREĐAJA  </t>
  </si>
  <si>
    <t>Članak 8. Programa gradnje objekata i uređaja komunalne infrastrukture na području Općine Punat u 2017. godini mijenja se i glasi:</t>
  </si>
  <si>
    <t>Članak 6.</t>
  </si>
  <si>
    <t>"SVEUKUPNA REKAPITULACIJA IZVORA FINANCIRANJA ZA GRAĐENJE OBJEKATA, UREĐAJA</t>
  </si>
  <si>
    <t>Članak 7.</t>
  </si>
  <si>
    <t>OPĆINSKO VIJEĆE</t>
  </si>
  <si>
    <t>OPĆINE PUNAT</t>
  </si>
  <si>
    <t>PREDSJEDNIK</t>
  </si>
  <si>
    <t>Goran Gržančić, dr. med.</t>
  </si>
  <si>
    <t>Ovaj Program stupa na snagu osmog dana od dana objave u "Službenim novinama Primorsko goranske županije".</t>
  </si>
  <si>
    <t>I. IZMJENU I DOPUNU PROGRAMA GRADNJE OBJEKATA I UREĐAJA KOMUNALNE INFRASTRUKTURE  U OPĆINI PUNAT U 2017. GODINI</t>
  </si>
  <si>
    <t>Na temelju članka 30. stavak 3. Zakona o komunalnom gospodarstvu ("Narodne novine" broj 26/03 - pročišćeni tekst, 82/04, 110/04, 178/04, 38/09, 79/09, 153/09, 49/11, 84/11, 90/11, 144/12, 94/13, 153/13  147/14 i 36/15)  i članka 32. Statuta Općine Punat ("Službene novine Primorsko- goranske županije" broj 25/09, 35/09 i 13/13),  Općinsko vijeće Općine Punat, na 30. sjednici održanoj dana 31. ožujka 2017. godine donijelo je</t>
  </si>
  <si>
    <t>Članak 3. Programa gradnje objekata i uređaja komunalne infrastrukture na području Općine Punat u 2017. godini ("Službene novine Primorsko-goranske županije broj 35/16) mijenja se i glasi:</t>
  </si>
  <si>
    <t>- komunalni doprinos</t>
  </si>
  <si>
    <t>- vlastita sredstva Ponikve</t>
  </si>
  <si>
    <t>- vodni doprinos</t>
  </si>
  <si>
    <t>1. Izrada projektne dokumentacije građevina za javnu odvodnju oborinskih voda na dijelu ulice Obala-parkiralište Pod gušternu</t>
  </si>
  <si>
    <t>2. Izgradnja građevina za javnu odvodnju oborinskih voda na dijelu ulice I.G.Kovačića - Obala</t>
  </si>
  <si>
    <t>4. Izgradnja ostalih građevina za javnu odvodnju oborinskih voda</t>
  </si>
  <si>
    <t>3. Izgradnja građevina za javnu odvodnju oborinskih voda na dijelu ulice Obala - parkiralište Pod gušternu</t>
  </si>
  <si>
    <t>Građevine za javnu odvodnju:</t>
  </si>
  <si>
    <r>
      <t xml:space="preserve">B.Građevine za javnu </t>
    </r>
    <r>
      <rPr>
        <sz val="10"/>
        <rFont val="Arial"/>
        <family val="2"/>
      </rPr>
      <t>odvodnju</t>
    </r>
  </si>
  <si>
    <t>1.Izgradnja komunalnih vodnih građevina u Starobašćanskoj ulici - od Starobašćanske ulice do Little Eaglea</t>
  </si>
  <si>
    <t>8. Urbana oprema- park za pse</t>
  </si>
  <si>
    <t>R496</t>
  </si>
  <si>
    <t xml:space="preserve">R390 </t>
  </si>
  <si>
    <t>R390</t>
  </si>
  <si>
    <t>R364</t>
  </si>
  <si>
    <t>R493.1</t>
  </si>
  <si>
    <t>višak prihoda-komunalni doprinos</t>
  </si>
  <si>
    <t>R211</t>
  </si>
  <si>
    <t>R212.2</t>
  </si>
  <si>
    <t>kap.pomoći iz državnog prorač.</t>
  </si>
  <si>
    <t>donacije</t>
  </si>
  <si>
    <t>R256.4</t>
  </si>
  <si>
    <t>- donacije</t>
  </si>
  <si>
    <t>R256.01</t>
  </si>
  <si>
    <t>R493</t>
  </si>
  <si>
    <t>KLASA:021-05/17-01/3</t>
  </si>
  <si>
    <t>URBROJ:2142-02-01-17-9</t>
  </si>
  <si>
    <t>Punat,7. travnja 2017. godine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</si>
</sst>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49" fontId="0" fillId="0" borderId="0" xfId="0" applyNumberFormat="1" applyBorder="1"/>
    <xf numFmtId="49" fontId="1" fillId="0" borderId="0" xfId="0" applyNumberFormat="1" applyFont="1" applyBorder="1"/>
    <xf numFmtId="49" fontId="1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1" fillId="0" borderId="0" xfId="0" applyFont="1" applyBorder="1" applyAlignment="1">
      <alignment horizontal="righ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1" fillId="0" borderId="3" xfId="0" applyNumberFormat="1" applyFont="1" applyBorder="1"/>
    <xf numFmtId="49" fontId="0" fillId="0" borderId="2" xfId="0" applyNumberForma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5" fillId="0" borderId="6" xfId="0" applyNumberFormat="1" applyFont="1" applyBorder="1"/>
    <xf numFmtId="4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" fontId="5" fillId="0" borderId="2" xfId="0" applyNumberFormat="1" applyFont="1" applyBorder="1"/>
    <xf numFmtId="0" fontId="0" fillId="0" borderId="5" xfId="0" applyBorder="1"/>
    <xf numFmtId="49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4" fontId="9" fillId="0" borderId="3" xfId="0" applyNumberFormat="1" applyFont="1" applyBorder="1"/>
    <xf numFmtId="4" fontId="0" fillId="0" borderId="0" xfId="0" applyNumberFormat="1"/>
    <xf numFmtId="49" fontId="8" fillId="0" borderId="0" xfId="0" applyNumberFormat="1" applyFont="1"/>
    <xf numFmtId="0" fontId="10" fillId="0" borderId="0" xfId="0" applyFont="1"/>
    <xf numFmtId="49" fontId="1" fillId="0" borderId="9" xfId="0" applyNumberFormat="1" applyFont="1" applyBorder="1"/>
    <xf numFmtId="49" fontId="2" fillId="0" borderId="9" xfId="0" applyNumberFormat="1" applyFont="1" applyBorder="1"/>
    <xf numFmtId="0" fontId="2" fillId="0" borderId="3" xfId="0" applyNumberFormat="1" applyFont="1" applyBorder="1" applyAlignment="1">
      <alignment horizontal="center"/>
    </xf>
    <xf numFmtId="49" fontId="8" fillId="0" borderId="3" xfId="0" applyNumberFormat="1" applyFont="1" applyBorder="1"/>
    <xf numFmtId="164" fontId="0" fillId="0" borderId="3" xfId="0" applyNumberFormat="1" applyBorder="1"/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3" xfId="0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0" fillId="0" borderId="9" xfId="0" applyNumberFormat="1" applyBorder="1"/>
    <xf numFmtId="49" fontId="8" fillId="0" borderId="9" xfId="0" applyNumberFormat="1" applyFont="1" applyBorder="1"/>
    <xf numFmtId="0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0" fontId="8" fillId="0" borderId="0" xfId="0" applyFont="1"/>
    <xf numFmtId="49" fontId="5" fillId="0" borderId="3" xfId="0" applyNumberFormat="1" applyFont="1" applyBorder="1"/>
    <xf numFmtId="164" fontId="5" fillId="0" borderId="3" xfId="0" applyNumberFormat="1" applyFont="1" applyBorder="1"/>
    <xf numFmtId="49" fontId="5" fillId="0" borderId="0" xfId="0" applyNumberFormat="1" applyFont="1" applyBorder="1"/>
    <xf numFmtId="49" fontId="10" fillId="0" borderId="0" xfId="0" applyNumberFormat="1" applyFont="1" applyBorder="1"/>
    <xf numFmtId="0" fontId="10" fillId="0" borderId="0" xfId="0" applyFont="1" applyBorder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" fontId="8" fillId="0" borderId="4" xfId="0" applyNumberFormat="1" applyFont="1" applyBorder="1"/>
    <xf numFmtId="4" fontId="2" fillId="0" borderId="0" xfId="0" applyNumberFormat="1" applyFont="1"/>
    <xf numFmtId="49" fontId="2" fillId="0" borderId="15" xfId="0" applyNumberFormat="1" applyFont="1" applyBorder="1"/>
    <xf numFmtId="49" fontId="2" fillId="0" borderId="15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5" fillId="0" borderId="11" xfId="0" applyNumberFormat="1" applyFont="1" applyBorder="1"/>
    <xf numFmtId="4" fontId="5" fillId="0" borderId="1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1" fillId="0" borderId="2" xfId="0" applyNumberFormat="1" applyFont="1" applyBorder="1" applyAlignment="1">
      <alignment horizontal="center"/>
    </xf>
    <xf numFmtId="49" fontId="2" fillId="0" borderId="11" xfId="0" applyNumberFormat="1" applyFont="1" applyBorder="1"/>
    <xf numFmtId="49" fontId="1" fillId="0" borderId="10" xfId="0" applyNumberFormat="1" applyFont="1" applyBorder="1" applyAlignment="1">
      <alignment horizontal="center"/>
    </xf>
    <xf numFmtId="4" fontId="9" fillId="0" borderId="8" xfId="0" applyNumberFormat="1" applyFont="1" applyBorder="1"/>
    <xf numFmtId="4" fontId="9" fillId="0" borderId="15" xfId="0" applyNumberFormat="1" applyFont="1" applyBorder="1"/>
    <xf numFmtId="4" fontId="9" fillId="0" borderId="4" xfId="0" applyNumberFormat="1" applyFont="1" applyBorder="1"/>
    <xf numFmtId="164" fontId="8" fillId="2" borderId="3" xfId="0" applyNumberFormat="1" applyFont="1" applyFill="1" applyBorder="1"/>
    <xf numFmtId="49" fontId="1" fillId="0" borderId="9" xfId="0" applyNumberFormat="1" applyFont="1" applyBorder="1"/>
    <xf numFmtId="49" fontId="2" fillId="0" borderId="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/>
    <xf numFmtId="4" fontId="5" fillId="0" borderId="0" xfId="0" applyNumberFormat="1" applyFont="1" applyBorder="1" applyAlignment="1">
      <alignment horizontal="right"/>
    </xf>
    <xf numFmtId="49" fontId="1" fillId="0" borderId="13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2" fillId="0" borderId="8" xfId="0" applyFont="1" applyBorder="1"/>
    <xf numFmtId="4" fontId="5" fillId="0" borderId="15" xfId="0" applyNumberFormat="1" applyFont="1" applyBorder="1"/>
    <xf numFmtId="4" fontId="5" fillId="0" borderId="15" xfId="0" applyNumberFormat="1" applyFont="1" applyBorder="1" applyAlignment="1">
      <alignment horizontal="right"/>
    </xf>
    <xf numFmtId="49" fontId="2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NumberFormat="1" applyFont="1" applyAlignment="1">
      <alignment horizontal="left" wrapText="1"/>
    </xf>
    <xf numFmtId="49" fontId="1" fillId="0" borderId="9" xfId="0" applyNumberFormat="1" applyFont="1" applyBorder="1"/>
    <xf numFmtId="49" fontId="1" fillId="0" borderId="1" xfId="0" applyNumberFormat="1" applyFont="1" applyBorder="1"/>
    <xf numFmtId="164" fontId="2" fillId="0" borderId="0" xfId="0" applyNumberFormat="1" applyFont="1"/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/>
    <xf numFmtId="49" fontId="2" fillId="0" borderId="13" xfId="0" applyNumberFormat="1" applyFont="1" applyBorder="1" applyAlignment="1">
      <alignment horizontal="left"/>
    </xf>
    <xf numFmtId="4" fontId="5" fillId="0" borderId="4" xfId="0" applyNumberFormat="1" applyFont="1" applyBorder="1" applyAlignment="1">
      <alignment horizontal="right"/>
    </xf>
    <xf numFmtId="4" fontId="5" fillId="0" borderId="1" xfId="0" applyNumberFormat="1" applyFont="1" applyBorder="1"/>
    <xf numFmtId="4" fontId="0" fillId="0" borderId="5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9" fontId="2" fillId="0" borderId="8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4" fontId="8" fillId="0" borderId="8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/>
    <xf numFmtId="49" fontId="1" fillId="0" borderId="1" xfId="0" applyNumberFormat="1" applyFont="1" applyBorder="1"/>
    <xf numFmtId="49" fontId="1" fillId="0" borderId="5" xfId="0" applyNumberFormat="1" applyFont="1" applyBorder="1"/>
    <xf numFmtId="4" fontId="2" fillId="0" borderId="8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207"/>
  <sheetViews>
    <sheetView tabSelected="1" workbookViewId="0">
      <selection activeCell="B205" sqref="B205"/>
    </sheetView>
  </sheetViews>
  <sheetFormatPr defaultRowHeight="12.75"/>
  <cols>
    <col min="1" max="1" width="6.140625" style="2" customWidth="1"/>
    <col min="2" max="2" width="62.28515625" style="1" customWidth="1"/>
    <col min="3" max="3" width="10.5703125" style="69" customWidth="1"/>
    <col min="4" max="4" width="32.140625" style="122" customWidth="1"/>
    <col min="5" max="5" width="22.42578125" customWidth="1"/>
    <col min="6" max="6" width="11.7109375" bestFit="1" customWidth="1"/>
    <col min="7" max="7" width="16" customWidth="1"/>
    <col min="9" max="9" width="14" bestFit="1" customWidth="1"/>
  </cols>
  <sheetData>
    <row r="1" spans="1:10">
      <c r="G1" s="102"/>
    </row>
    <row r="2" spans="1:10" ht="12.75" customHeight="1">
      <c r="A2" s="161" t="s">
        <v>143</v>
      </c>
      <c r="B2" s="161"/>
      <c r="C2" s="161"/>
      <c r="D2" s="161"/>
      <c r="E2" s="161"/>
      <c r="F2" s="161"/>
      <c r="G2" s="161"/>
      <c r="H2" s="147"/>
    </row>
    <row r="3" spans="1:10">
      <c r="A3" s="161"/>
      <c r="B3" s="161"/>
      <c r="C3" s="161"/>
      <c r="D3" s="161"/>
      <c r="E3" s="161"/>
      <c r="F3" s="161"/>
      <c r="G3" s="161"/>
      <c r="H3" s="147"/>
    </row>
    <row r="4" spans="1:10">
      <c r="A4" s="161"/>
      <c r="B4" s="161"/>
      <c r="C4" s="161"/>
      <c r="D4" s="161"/>
      <c r="E4" s="161"/>
      <c r="F4" s="161"/>
      <c r="G4" s="161"/>
      <c r="H4" s="147"/>
    </row>
    <row r="5" spans="1:10">
      <c r="A5" s="164" t="s">
        <v>142</v>
      </c>
      <c r="B5" s="164"/>
      <c r="C5" s="164"/>
      <c r="D5" s="164"/>
      <c r="E5" s="164"/>
      <c r="F5" s="164"/>
      <c r="G5" s="164"/>
    </row>
    <row r="6" spans="1:10">
      <c r="A6" s="164"/>
      <c r="B6" s="164"/>
      <c r="C6" s="164"/>
      <c r="D6" s="164"/>
      <c r="E6" s="164"/>
      <c r="F6" s="164"/>
      <c r="G6" s="164"/>
    </row>
    <row r="7" spans="1:10">
      <c r="A7" s="164"/>
      <c r="B7" s="164"/>
      <c r="C7" s="164"/>
      <c r="D7" s="164"/>
      <c r="E7" s="164"/>
      <c r="F7" s="164"/>
      <c r="G7" s="164"/>
    </row>
    <row r="8" spans="1:10" s="25" customFormat="1">
      <c r="A8" s="95"/>
      <c r="B8" s="2"/>
      <c r="C8" s="2" t="s">
        <v>118</v>
      </c>
      <c r="D8" s="122"/>
      <c r="E8"/>
      <c r="F8"/>
      <c r="G8"/>
      <c r="H8"/>
      <c r="I8"/>
      <c r="J8"/>
    </row>
    <row r="9" spans="1:10" s="25" customFormat="1">
      <c r="A9" s="44" t="s">
        <v>144</v>
      </c>
      <c r="B9" s="44"/>
      <c r="C9" s="2"/>
      <c r="D9" s="122"/>
      <c r="E9"/>
      <c r="F9"/>
      <c r="G9"/>
      <c r="H9"/>
      <c r="I9"/>
      <c r="J9"/>
    </row>
    <row r="10" spans="1:10" s="25" customFormat="1">
      <c r="A10" s="95"/>
      <c r="B10" s="44"/>
      <c r="C10" s="2"/>
      <c r="D10" s="122"/>
      <c r="E10"/>
      <c r="F10"/>
      <c r="G10"/>
      <c r="H10"/>
      <c r="I10"/>
      <c r="J10"/>
    </row>
    <row r="11" spans="1:10" s="25" customFormat="1">
      <c r="A11" s="2" t="s">
        <v>119</v>
      </c>
      <c r="B11" s="2" t="s">
        <v>2</v>
      </c>
      <c r="C11" s="71"/>
      <c r="D11" s="123"/>
      <c r="E11" s="3"/>
      <c r="F11"/>
      <c r="G11"/>
      <c r="H11"/>
      <c r="I11" s="68"/>
      <c r="J11" s="9"/>
    </row>
    <row r="12" spans="1:10" s="25" customFormat="1">
      <c r="A12" s="2"/>
      <c r="B12" s="2"/>
      <c r="C12" s="71"/>
      <c r="D12" s="123"/>
      <c r="E12" s="3"/>
      <c r="F12"/>
      <c r="G12"/>
      <c r="H12"/>
      <c r="I12" s="19"/>
      <c r="J12" s="3"/>
    </row>
    <row r="13" spans="1:10" s="24" customFormat="1">
      <c r="A13" s="2" t="s">
        <v>16</v>
      </c>
      <c r="B13" s="2" t="s">
        <v>49</v>
      </c>
      <c r="C13" s="71"/>
      <c r="D13" s="123"/>
      <c r="E13" s="3"/>
      <c r="F13"/>
      <c r="G13"/>
      <c r="H13"/>
      <c r="I13" s="9"/>
      <c r="J13" s="3"/>
    </row>
    <row r="14" spans="1:10" s="24" customFormat="1">
      <c r="A14" s="2"/>
      <c r="B14" s="20"/>
      <c r="C14" s="72" t="s">
        <v>22</v>
      </c>
      <c r="D14" s="81" t="s">
        <v>13</v>
      </c>
      <c r="E14" s="34" t="s">
        <v>15</v>
      </c>
      <c r="F14"/>
      <c r="G14"/>
      <c r="H14"/>
      <c r="I14" s="19"/>
      <c r="J14" s="68"/>
    </row>
    <row r="15" spans="1:10" s="24" customFormat="1">
      <c r="A15" s="2"/>
      <c r="B15" s="49" t="s">
        <v>50</v>
      </c>
      <c r="C15" s="73" t="s">
        <v>157</v>
      </c>
      <c r="D15" s="124" t="s">
        <v>85</v>
      </c>
      <c r="E15" s="50">
        <v>10000</v>
      </c>
      <c r="F15"/>
      <c r="G15"/>
      <c r="H15"/>
      <c r="I15" s="19"/>
      <c r="J15" s="19"/>
    </row>
    <row r="16" spans="1:10" s="24" customFormat="1">
      <c r="A16" s="2"/>
      <c r="B16" s="49" t="s">
        <v>51</v>
      </c>
      <c r="C16" s="73" t="s">
        <v>158</v>
      </c>
      <c r="D16" s="124" t="s">
        <v>85</v>
      </c>
      <c r="E16" s="50">
        <v>10000</v>
      </c>
      <c r="F16"/>
      <c r="G16"/>
      <c r="H16"/>
      <c r="I16" s="9"/>
      <c r="J16" s="9"/>
    </row>
    <row r="17" spans="1:10">
      <c r="B17" s="49" t="s">
        <v>105</v>
      </c>
      <c r="C17" s="76" t="s">
        <v>159</v>
      </c>
      <c r="D17" s="124" t="s">
        <v>85</v>
      </c>
      <c r="E17" s="109">
        <v>48000</v>
      </c>
      <c r="I17" s="9"/>
      <c r="J17" s="9"/>
    </row>
    <row r="18" spans="1:10">
      <c r="B18" s="64" t="s">
        <v>0</v>
      </c>
      <c r="C18" s="73"/>
      <c r="D18" s="124"/>
      <c r="E18" s="65">
        <f>SUM(E15:E17)</f>
        <v>68000</v>
      </c>
      <c r="I18" s="9"/>
      <c r="J18" s="19"/>
    </row>
    <row r="19" spans="1:10">
      <c r="B19" s="2"/>
      <c r="C19" s="71"/>
      <c r="D19" s="123"/>
      <c r="E19" s="3"/>
      <c r="J19" s="19"/>
    </row>
    <row r="20" spans="1:10">
      <c r="A20" s="2" t="s">
        <v>48</v>
      </c>
      <c r="B20" s="2" t="s">
        <v>1</v>
      </c>
      <c r="C20" s="74"/>
      <c r="D20" s="27"/>
      <c r="E20" s="9"/>
      <c r="F20" s="9"/>
      <c r="G20" s="9"/>
      <c r="H20" s="9"/>
      <c r="I20" s="9"/>
      <c r="J20" s="9"/>
    </row>
    <row r="21" spans="1:10">
      <c r="B21" s="46"/>
      <c r="C21" s="72" t="s">
        <v>22</v>
      </c>
      <c r="D21" s="81" t="s">
        <v>13</v>
      </c>
      <c r="E21" s="34" t="s">
        <v>15</v>
      </c>
      <c r="F21" s="3"/>
      <c r="G21" s="3"/>
      <c r="H21" s="3"/>
      <c r="I21" s="9"/>
      <c r="J21" s="9"/>
    </row>
    <row r="22" spans="1:10">
      <c r="A22" s="11"/>
      <c r="B22" s="159" t="s">
        <v>106</v>
      </c>
      <c r="C22" s="51" t="s">
        <v>160</v>
      </c>
      <c r="D22" s="124" t="s">
        <v>89</v>
      </c>
      <c r="E22" s="31">
        <v>70000</v>
      </c>
      <c r="F22" s="68"/>
      <c r="G22" s="19"/>
      <c r="H22" s="19"/>
      <c r="I22" s="9"/>
    </row>
    <row r="23" spans="1:10">
      <c r="A23" s="11"/>
      <c r="B23" s="160"/>
      <c r="C23" s="51" t="s">
        <v>169</v>
      </c>
      <c r="D23" s="79" t="s">
        <v>161</v>
      </c>
      <c r="E23" s="31">
        <v>130000</v>
      </c>
      <c r="F23" s="68"/>
      <c r="G23" s="19"/>
      <c r="H23" s="19"/>
      <c r="I23" s="9"/>
    </row>
    <row r="24" spans="1:10">
      <c r="A24" s="67"/>
      <c r="B24" s="47" t="s">
        <v>104</v>
      </c>
      <c r="C24" s="48" t="s">
        <v>162</v>
      </c>
      <c r="D24" s="125" t="s">
        <v>85</v>
      </c>
      <c r="E24" s="31">
        <v>120000</v>
      </c>
      <c r="F24" s="68"/>
      <c r="G24" s="68"/>
      <c r="H24" s="68"/>
      <c r="I24" s="9"/>
      <c r="J24" s="9"/>
    </row>
    <row r="25" spans="1:10">
      <c r="A25" s="11"/>
      <c r="B25" s="52" t="s">
        <v>52</v>
      </c>
      <c r="C25" s="48" t="s">
        <v>88</v>
      </c>
      <c r="D25" s="124" t="s">
        <v>89</v>
      </c>
      <c r="E25" s="31">
        <v>25000</v>
      </c>
      <c r="F25" s="19"/>
      <c r="G25" s="19"/>
      <c r="H25" s="19"/>
      <c r="I25" s="9"/>
      <c r="J25" s="9"/>
    </row>
    <row r="26" spans="1:10">
      <c r="B26" s="47" t="s">
        <v>53</v>
      </c>
      <c r="C26" s="48" t="s">
        <v>88</v>
      </c>
      <c r="D26" s="124" t="s">
        <v>89</v>
      </c>
      <c r="E26" s="53">
        <v>40000</v>
      </c>
      <c r="F26" s="9"/>
      <c r="G26" s="9"/>
      <c r="H26" s="9"/>
      <c r="I26" s="63"/>
      <c r="J26" s="9"/>
    </row>
    <row r="27" spans="1:10">
      <c r="B27" s="47" t="s">
        <v>78</v>
      </c>
      <c r="C27" s="48" t="s">
        <v>84</v>
      </c>
      <c r="D27" s="79" t="s">
        <v>85</v>
      </c>
      <c r="E27" s="53">
        <v>35500</v>
      </c>
      <c r="F27" s="9"/>
      <c r="G27" s="9"/>
      <c r="H27" s="9"/>
      <c r="I27" s="63"/>
      <c r="J27" s="9"/>
    </row>
    <row r="28" spans="1:10">
      <c r="A28" s="5"/>
      <c r="B28" s="47" t="s">
        <v>54</v>
      </c>
      <c r="C28" s="48" t="s">
        <v>86</v>
      </c>
      <c r="D28" s="126" t="s">
        <v>85</v>
      </c>
      <c r="E28" s="31">
        <v>75000</v>
      </c>
      <c r="F28" s="68"/>
      <c r="G28" s="19"/>
      <c r="H28" s="19"/>
      <c r="I28" s="9"/>
      <c r="J28" s="9"/>
    </row>
    <row r="29" spans="1:10">
      <c r="A29" s="5"/>
      <c r="B29" s="47" t="s">
        <v>55</v>
      </c>
      <c r="C29" s="48" t="s">
        <v>87</v>
      </c>
      <c r="D29" s="126" t="s">
        <v>85</v>
      </c>
      <c r="E29" s="31">
        <v>37000</v>
      </c>
      <c r="F29" s="19"/>
      <c r="G29" s="19"/>
      <c r="H29" s="19"/>
      <c r="I29" s="9"/>
      <c r="J29" s="9"/>
    </row>
    <row r="30" spans="1:10">
      <c r="A30" s="5"/>
      <c r="B30" s="49" t="s">
        <v>155</v>
      </c>
      <c r="C30" s="61" t="s">
        <v>156</v>
      </c>
      <c r="D30" s="146" t="s">
        <v>85</v>
      </c>
      <c r="E30" s="62">
        <v>40000</v>
      </c>
      <c r="F30" s="19"/>
      <c r="G30" s="19"/>
      <c r="H30" s="19"/>
      <c r="I30" s="9"/>
      <c r="J30" s="9"/>
    </row>
    <row r="31" spans="1:10">
      <c r="B31" s="167" t="s">
        <v>0</v>
      </c>
      <c r="C31" s="168"/>
      <c r="D31" s="169"/>
      <c r="E31" s="22">
        <f>SUM(E22:E30)</f>
        <v>572500</v>
      </c>
      <c r="F31" s="9"/>
      <c r="G31" s="9"/>
      <c r="H31" s="9"/>
      <c r="I31" s="9"/>
      <c r="J31" s="63"/>
    </row>
    <row r="32" spans="1:10">
      <c r="B32" s="167"/>
      <c r="C32" s="168"/>
      <c r="D32" s="169"/>
      <c r="E32" s="22"/>
      <c r="F32" s="9"/>
      <c r="G32" s="9"/>
      <c r="H32" s="9"/>
      <c r="I32" s="9"/>
      <c r="J32" s="63"/>
    </row>
    <row r="33" spans="1:188">
      <c r="B33" s="167" t="s">
        <v>26</v>
      </c>
      <c r="C33" s="168"/>
      <c r="D33" s="169"/>
      <c r="E33" s="22">
        <f>SUM(E18+E31)</f>
        <v>640500</v>
      </c>
      <c r="F33" s="9"/>
      <c r="G33" s="9"/>
      <c r="H33" s="9"/>
      <c r="I33" s="9"/>
      <c r="J33" s="9"/>
    </row>
    <row r="34" spans="1:188">
      <c r="B34" s="5"/>
      <c r="C34" s="18"/>
      <c r="D34" s="18"/>
      <c r="E34" s="14"/>
      <c r="I34" s="9"/>
      <c r="J34" s="9"/>
    </row>
    <row r="35" spans="1:188">
      <c r="A35" s="2" t="s">
        <v>3</v>
      </c>
      <c r="B35" s="5" t="s">
        <v>4</v>
      </c>
      <c r="C35" s="70"/>
      <c r="D35" s="70"/>
      <c r="E35" s="9"/>
      <c r="F35" s="9"/>
      <c r="G35" s="9"/>
      <c r="H35" s="9"/>
      <c r="I35" s="9"/>
      <c r="J35" s="9"/>
    </row>
    <row r="36" spans="1:188">
      <c r="B36" s="5"/>
      <c r="C36" s="70"/>
      <c r="D36" s="70"/>
      <c r="E36" s="9"/>
      <c r="F36" s="9"/>
      <c r="G36" s="9"/>
      <c r="H36" s="9"/>
      <c r="I36" s="9"/>
      <c r="J36" s="9"/>
    </row>
    <row r="37" spans="1:188">
      <c r="A37" s="2" t="s">
        <v>7</v>
      </c>
      <c r="B37" s="5" t="s">
        <v>36</v>
      </c>
      <c r="C37" s="70"/>
      <c r="D37" s="70"/>
      <c r="E37" s="9"/>
      <c r="F37" s="9"/>
      <c r="G37" s="9"/>
      <c r="H37" s="9"/>
      <c r="I37" s="9"/>
      <c r="J37" s="9"/>
    </row>
    <row r="38" spans="1:188">
      <c r="B38" s="46"/>
      <c r="C38" s="72" t="s">
        <v>22</v>
      </c>
      <c r="D38" s="72" t="s">
        <v>13</v>
      </c>
      <c r="E38" s="34" t="s">
        <v>15</v>
      </c>
      <c r="F38" s="9"/>
      <c r="G38" s="9"/>
      <c r="H38" s="9"/>
      <c r="I38" s="19"/>
      <c r="J38" s="9"/>
    </row>
    <row r="39" spans="1:188">
      <c r="A39" s="9"/>
      <c r="B39" s="56" t="s">
        <v>68</v>
      </c>
      <c r="C39" s="48" t="s">
        <v>39</v>
      </c>
      <c r="D39" s="127" t="s">
        <v>85</v>
      </c>
      <c r="E39" s="31">
        <v>433000</v>
      </c>
      <c r="F39" s="9"/>
      <c r="G39" s="9"/>
      <c r="H39" s="9"/>
      <c r="I39" s="19"/>
      <c r="J39" s="9"/>
    </row>
    <row r="40" spans="1:188">
      <c r="A40" s="44"/>
      <c r="B40" s="60" t="s">
        <v>69</v>
      </c>
      <c r="C40" s="61" t="s">
        <v>90</v>
      </c>
      <c r="D40" s="128" t="s">
        <v>85</v>
      </c>
      <c r="E40" s="62">
        <v>620000</v>
      </c>
      <c r="F40" s="63"/>
      <c r="G40" s="63"/>
      <c r="H40" s="63"/>
      <c r="I40" s="19"/>
      <c r="J40" s="9"/>
    </row>
    <row r="41" spans="1:188">
      <c r="A41" s="44"/>
      <c r="B41" s="60" t="s">
        <v>70</v>
      </c>
      <c r="C41" s="61" t="s">
        <v>39</v>
      </c>
      <c r="D41" s="128" t="s">
        <v>85</v>
      </c>
      <c r="E41" s="62">
        <v>478000</v>
      </c>
      <c r="F41" s="63"/>
      <c r="G41" s="63"/>
      <c r="H41" s="63"/>
      <c r="I41" s="19"/>
      <c r="J41" s="19"/>
    </row>
    <row r="42" spans="1:188">
      <c r="B42" s="47" t="s">
        <v>71</v>
      </c>
      <c r="C42" s="48" t="s">
        <v>39</v>
      </c>
      <c r="D42" s="128" t="s">
        <v>85</v>
      </c>
      <c r="E42" s="31">
        <v>133000</v>
      </c>
      <c r="F42" s="9"/>
      <c r="G42" s="9"/>
      <c r="H42" s="9"/>
      <c r="I42" s="19"/>
      <c r="J42" s="19"/>
    </row>
    <row r="43" spans="1:188">
      <c r="B43" s="47" t="s">
        <v>72</v>
      </c>
      <c r="C43" s="48" t="s">
        <v>39</v>
      </c>
      <c r="D43" s="128" t="s">
        <v>85</v>
      </c>
      <c r="E43" s="31">
        <v>30000</v>
      </c>
      <c r="F43" s="9"/>
      <c r="G43" s="9"/>
      <c r="H43" s="9"/>
      <c r="J43" s="19"/>
    </row>
    <row r="44" spans="1:188">
      <c r="B44" s="47" t="s">
        <v>79</v>
      </c>
      <c r="C44" s="48" t="s">
        <v>39</v>
      </c>
      <c r="D44" s="128" t="s">
        <v>85</v>
      </c>
      <c r="E44" s="31">
        <v>50000</v>
      </c>
      <c r="F44" s="9"/>
      <c r="G44" s="9"/>
      <c r="H44" s="9"/>
      <c r="J44" s="19"/>
    </row>
    <row r="45" spans="1:188">
      <c r="B45" s="47" t="s">
        <v>103</v>
      </c>
      <c r="C45" s="48" t="s">
        <v>39</v>
      </c>
      <c r="D45" s="79" t="s">
        <v>85</v>
      </c>
      <c r="E45" s="31">
        <v>50000</v>
      </c>
      <c r="F45" s="45"/>
      <c r="G45" s="9"/>
      <c r="H45" s="9"/>
      <c r="I45" s="9"/>
      <c r="J45" s="19"/>
    </row>
    <row r="46" spans="1:188">
      <c r="B46" s="167" t="s">
        <v>0</v>
      </c>
      <c r="C46" s="168"/>
      <c r="D46" s="169"/>
      <c r="E46" s="32">
        <f>SUM(E39:E45)</f>
        <v>1794000</v>
      </c>
      <c r="F46" s="91"/>
      <c r="G46" s="9"/>
      <c r="H46" s="9"/>
      <c r="I46" s="9"/>
      <c r="J46" s="19"/>
    </row>
    <row r="47" spans="1:188" s="9" customFormat="1">
      <c r="A47" s="2"/>
      <c r="B47" s="5"/>
      <c r="C47" s="74"/>
      <c r="D47" s="74"/>
      <c r="E47" s="16"/>
      <c r="J47"/>
    </row>
    <row r="48" spans="1:188">
      <c r="A48" s="2" t="s">
        <v>5</v>
      </c>
      <c r="B48" s="2" t="s">
        <v>12</v>
      </c>
      <c r="C48" s="75"/>
      <c r="D48" s="75"/>
      <c r="E48" s="10"/>
      <c r="F48" s="9"/>
      <c r="G48" s="9"/>
      <c r="H48" s="9"/>
      <c r="I48" s="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</row>
    <row r="49" spans="1:133" s="68" customFormat="1">
      <c r="A49" s="11"/>
      <c r="B49" s="52" t="s">
        <v>56</v>
      </c>
      <c r="C49" s="51" t="s">
        <v>40</v>
      </c>
      <c r="D49" s="128" t="s">
        <v>85</v>
      </c>
      <c r="E49" s="31">
        <v>100000</v>
      </c>
      <c r="F49" s="19"/>
      <c r="G49" s="19"/>
      <c r="H49" s="19"/>
      <c r="I49" s="9"/>
      <c r="J49" s="9"/>
    </row>
    <row r="50" spans="1:133" s="19" customFormat="1">
      <c r="A50" s="11"/>
      <c r="B50" s="52" t="s">
        <v>57</v>
      </c>
      <c r="C50" s="51" t="s">
        <v>40</v>
      </c>
      <c r="D50" s="128" t="s">
        <v>85</v>
      </c>
      <c r="E50" s="31">
        <v>150000</v>
      </c>
      <c r="I50" s="9"/>
      <c r="J50" s="9"/>
    </row>
    <row r="51" spans="1:133" s="9" customFormat="1" ht="13.5" customHeight="1">
      <c r="A51" s="11"/>
      <c r="B51" s="52" t="s">
        <v>80</v>
      </c>
      <c r="C51" s="51" t="s">
        <v>40</v>
      </c>
      <c r="D51" s="128" t="s">
        <v>85</v>
      </c>
      <c r="E51" s="54">
        <v>50000</v>
      </c>
      <c r="F51" s="55"/>
      <c r="G51" s="19"/>
      <c r="H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</row>
    <row r="52" spans="1:133" s="9" customFormat="1" ht="13.5" customHeight="1">
      <c r="A52" s="11"/>
      <c r="B52" s="52" t="s">
        <v>81</v>
      </c>
      <c r="C52" s="51" t="s">
        <v>40</v>
      </c>
      <c r="D52" s="128" t="s">
        <v>85</v>
      </c>
      <c r="E52" s="31">
        <v>50000</v>
      </c>
      <c r="F52" s="19"/>
      <c r="G52" s="19"/>
      <c r="H52" s="19"/>
      <c r="I52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</row>
    <row r="53" spans="1:133" s="19" customFormat="1" ht="13.5" customHeight="1">
      <c r="A53" s="11"/>
      <c r="B53" s="52" t="s">
        <v>83</v>
      </c>
      <c r="C53" s="51" t="s">
        <v>40</v>
      </c>
      <c r="D53" s="128" t="s">
        <v>85</v>
      </c>
      <c r="E53" s="31">
        <v>50000</v>
      </c>
      <c r="I53"/>
      <c r="J53" s="9"/>
    </row>
    <row r="54" spans="1:133" s="19" customFormat="1" ht="13.5" customHeight="1">
      <c r="A54" s="11"/>
      <c r="B54" s="52" t="s">
        <v>107</v>
      </c>
      <c r="C54" s="51" t="s">
        <v>40</v>
      </c>
      <c r="D54" s="79" t="s">
        <v>85</v>
      </c>
      <c r="E54" s="31">
        <v>18750</v>
      </c>
      <c r="I54" s="3"/>
      <c r="J54" s="9"/>
    </row>
    <row r="55" spans="1:133" s="9" customFormat="1">
      <c r="A55" s="5"/>
      <c r="B55" s="167" t="s">
        <v>0</v>
      </c>
      <c r="C55" s="168"/>
      <c r="D55" s="169"/>
      <c r="E55" s="22">
        <f>SUM(E49:E54)</f>
        <v>418750</v>
      </c>
      <c r="F55" s="43"/>
      <c r="G55"/>
      <c r="H55"/>
      <c r="I55"/>
    </row>
    <row r="56" spans="1:133" s="9" customFormat="1">
      <c r="A56" s="5"/>
      <c r="B56" s="5"/>
      <c r="C56" s="71"/>
      <c r="D56" s="71"/>
      <c r="E56" s="14"/>
      <c r="F56"/>
      <c r="G56"/>
      <c r="H56"/>
      <c r="I56"/>
      <c r="J56"/>
    </row>
    <row r="57" spans="1:133" s="9" customFormat="1">
      <c r="A57" s="2" t="s">
        <v>6</v>
      </c>
      <c r="B57" s="2" t="s">
        <v>1</v>
      </c>
      <c r="C57" s="17"/>
      <c r="D57" s="17"/>
      <c r="E57" s="3"/>
      <c r="I57"/>
      <c r="J57"/>
    </row>
    <row r="58" spans="1:133" s="9" customFormat="1">
      <c r="A58" s="2"/>
      <c r="B58" s="46"/>
      <c r="C58" s="72" t="s">
        <v>22</v>
      </c>
      <c r="D58" s="85" t="s">
        <v>13</v>
      </c>
      <c r="E58" s="34" t="s">
        <v>15</v>
      </c>
      <c r="I58"/>
      <c r="J58"/>
    </row>
    <row r="59" spans="1:133" s="9" customFormat="1">
      <c r="A59" s="8"/>
      <c r="B59" s="159" t="s">
        <v>58</v>
      </c>
      <c r="C59" s="48" t="s">
        <v>34</v>
      </c>
      <c r="D59" s="128" t="s">
        <v>85</v>
      </c>
      <c r="E59" s="31">
        <v>100078.13</v>
      </c>
      <c r="I59"/>
      <c r="J59"/>
    </row>
    <row r="60" spans="1:133" s="9" customFormat="1">
      <c r="A60" s="8"/>
      <c r="B60" s="160"/>
      <c r="C60" s="48" t="s">
        <v>163</v>
      </c>
      <c r="D60" s="79" t="s">
        <v>161</v>
      </c>
      <c r="E60" s="31">
        <v>149921.87</v>
      </c>
      <c r="I60"/>
      <c r="J60"/>
    </row>
    <row r="61" spans="1:133" s="9" customFormat="1">
      <c r="A61" s="8"/>
      <c r="B61" s="47" t="s">
        <v>59</v>
      </c>
      <c r="C61" s="48" t="s">
        <v>34</v>
      </c>
      <c r="D61" s="128" t="s">
        <v>85</v>
      </c>
      <c r="E61" s="31">
        <v>100000</v>
      </c>
      <c r="I61"/>
      <c r="J61"/>
    </row>
    <row r="62" spans="1:133" s="9" customFormat="1">
      <c r="A62" s="8"/>
      <c r="B62" s="174" t="s">
        <v>126</v>
      </c>
      <c r="C62" s="176" t="s">
        <v>34</v>
      </c>
      <c r="D62" s="178" t="s">
        <v>85</v>
      </c>
      <c r="E62" s="170">
        <v>55000</v>
      </c>
      <c r="I62"/>
      <c r="J62"/>
    </row>
    <row r="63" spans="1:133" s="9" customFormat="1">
      <c r="A63" s="8"/>
      <c r="B63" s="175"/>
      <c r="C63" s="177"/>
      <c r="D63" s="179"/>
      <c r="E63" s="171"/>
      <c r="I63"/>
      <c r="J63"/>
    </row>
    <row r="64" spans="1:133" s="9" customFormat="1">
      <c r="A64" s="8"/>
      <c r="B64" s="47" t="s">
        <v>99</v>
      </c>
      <c r="C64" s="48" t="s">
        <v>34</v>
      </c>
      <c r="D64" s="79" t="s">
        <v>85</v>
      </c>
      <c r="E64" s="31">
        <v>100000</v>
      </c>
      <c r="I64"/>
      <c r="J64"/>
    </row>
    <row r="65" spans="1:10" s="63" customFormat="1">
      <c r="A65" s="8"/>
      <c r="B65" s="47" t="s">
        <v>108</v>
      </c>
      <c r="C65" s="48" t="s">
        <v>34</v>
      </c>
      <c r="D65" s="79" t="s">
        <v>85</v>
      </c>
      <c r="E65" s="31">
        <v>50000</v>
      </c>
      <c r="F65" s="9"/>
      <c r="G65" s="9"/>
      <c r="H65" s="9"/>
      <c r="I65" s="9"/>
      <c r="J65"/>
    </row>
    <row r="66" spans="1:10" s="63" customFormat="1">
      <c r="A66" s="2"/>
      <c r="B66" s="167" t="s">
        <v>0</v>
      </c>
      <c r="C66" s="168"/>
      <c r="D66" s="169"/>
      <c r="E66" s="23">
        <f>SUM(E59:E65)</f>
        <v>555000</v>
      </c>
      <c r="F66"/>
      <c r="G66"/>
      <c r="H66"/>
      <c r="I66"/>
      <c r="J66"/>
    </row>
    <row r="67" spans="1:10" s="9" customFormat="1">
      <c r="A67" s="2"/>
      <c r="B67" s="167"/>
      <c r="C67" s="168"/>
      <c r="D67" s="169"/>
      <c r="E67" s="23"/>
      <c r="F67"/>
      <c r="G67"/>
      <c r="H67"/>
      <c r="J67"/>
    </row>
    <row r="68" spans="1:10" s="9" customFormat="1">
      <c r="A68" s="5"/>
      <c r="B68" s="167" t="s">
        <v>21</v>
      </c>
      <c r="C68" s="168"/>
      <c r="D68" s="169"/>
      <c r="E68" s="23">
        <f>SUM(E66+E55+E46)</f>
        <v>2767750</v>
      </c>
      <c r="F68" s="3"/>
      <c r="G68" s="3"/>
      <c r="H68" s="3"/>
      <c r="J68"/>
    </row>
    <row r="69" spans="1:10" s="9" customFormat="1">
      <c r="A69" s="2"/>
      <c r="B69" s="1"/>
      <c r="C69" s="69"/>
      <c r="D69" s="69"/>
      <c r="E69"/>
      <c r="F69"/>
      <c r="G69"/>
      <c r="H69"/>
    </row>
    <row r="70" spans="1:10" s="9" customFormat="1">
      <c r="A70" s="2" t="s">
        <v>14</v>
      </c>
      <c r="B70" s="2" t="s">
        <v>24</v>
      </c>
      <c r="C70" s="71"/>
      <c r="D70" s="71"/>
      <c r="E70" s="3"/>
      <c r="F70"/>
      <c r="G70"/>
      <c r="H70"/>
    </row>
    <row r="71" spans="1:10" s="9" customFormat="1">
      <c r="A71" s="2"/>
      <c r="B71" s="2"/>
      <c r="C71" s="71"/>
      <c r="D71" s="71"/>
      <c r="E71" s="3"/>
      <c r="F71"/>
      <c r="G71"/>
      <c r="H71"/>
    </row>
    <row r="72" spans="1:10" s="9" customFormat="1">
      <c r="A72" s="5" t="s">
        <v>74</v>
      </c>
      <c r="B72" s="66" t="s">
        <v>75</v>
      </c>
      <c r="C72" s="71"/>
      <c r="D72" s="71"/>
      <c r="E72" s="3"/>
      <c r="F72"/>
      <c r="G72"/>
      <c r="H72"/>
    </row>
    <row r="73" spans="1:10" s="9" customFormat="1">
      <c r="A73" s="5"/>
      <c r="B73" s="20"/>
      <c r="C73" s="72" t="s">
        <v>22</v>
      </c>
      <c r="D73" s="72" t="s">
        <v>13</v>
      </c>
      <c r="E73" s="34" t="s">
        <v>15</v>
      </c>
      <c r="F73"/>
      <c r="G73"/>
      <c r="H73"/>
    </row>
    <row r="74" spans="1:10" s="19" customFormat="1">
      <c r="A74" s="5"/>
      <c r="B74" s="49" t="s">
        <v>77</v>
      </c>
      <c r="C74" s="76" t="s">
        <v>91</v>
      </c>
      <c r="D74" s="128" t="s">
        <v>85</v>
      </c>
      <c r="E74" s="53">
        <v>70000</v>
      </c>
      <c r="F74"/>
      <c r="G74"/>
      <c r="H74"/>
      <c r="I74" s="9"/>
      <c r="J74" s="9"/>
    </row>
    <row r="75" spans="1:10" s="19" customFormat="1">
      <c r="A75" s="5"/>
      <c r="B75" s="167" t="s">
        <v>0</v>
      </c>
      <c r="C75" s="168"/>
      <c r="D75" s="169"/>
      <c r="E75" s="23">
        <f>E74</f>
        <v>70000</v>
      </c>
      <c r="F75"/>
      <c r="G75"/>
      <c r="H75"/>
      <c r="I75" s="9"/>
      <c r="J75" s="9"/>
    </row>
    <row r="76" spans="1:10" s="19" customFormat="1" ht="13.5" customHeight="1">
      <c r="A76" s="5"/>
      <c r="B76" s="5"/>
      <c r="C76" s="71"/>
      <c r="D76" s="71"/>
      <c r="E76" s="26"/>
      <c r="F76"/>
      <c r="G76"/>
      <c r="H76"/>
      <c r="I76" s="9"/>
      <c r="J76" s="9"/>
    </row>
    <row r="77" spans="1:10" s="19" customFormat="1" ht="14.25" customHeight="1">
      <c r="A77" s="2" t="s">
        <v>73</v>
      </c>
      <c r="B77" s="5" t="s">
        <v>23</v>
      </c>
      <c r="C77" s="35"/>
      <c r="D77" s="74"/>
      <c r="E77" s="13"/>
      <c r="F77" s="9"/>
      <c r="G77" s="9"/>
      <c r="H77" s="9"/>
      <c r="I77" s="9"/>
      <c r="J77" s="9"/>
    </row>
    <row r="78" spans="1:10" s="19" customFormat="1" ht="14.25" customHeight="1">
      <c r="A78" s="2"/>
      <c r="B78" s="20"/>
      <c r="C78" s="72" t="s">
        <v>22</v>
      </c>
      <c r="D78" s="72" t="s">
        <v>13</v>
      </c>
      <c r="E78" s="34" t="s">
        <v>15</v>
      </c>
      <c r="F78" s="9"/>
      <c r="G78" s="91"/>
      <c r="H78" s="9"/>
      <c r="I78" s="9"/>
      <c r="J78" s="9"/>
    </row>
    <row r="79" spans="1:10">
      <c r="B79" s="159" t="s">
        <v>60</v>
      </c>
      <c r="C79" s="51" t="s">
        <v>93</v>
      </c>
      <c r="D79" s="51" t="s">
        <v>164</v>
      </c>
      <c r="E79" s="87">
        <v>166500</v>
      </c>
      <c r="F79" s="9"/>
      <c r="G79" s="9"/>
      <c r="H79" s="9"/>
      <c r="J79" s="9"/>
    </row>
    <row r="80" spans="1:10">
      <c r="B80" s="160"/>
      <c r="C80" s="51" t="s">
        <v>92</v>
      </c>
      <c r="D80" s="128" t="s">
        <v>85</v>
      </c>
      <c r="E80" s="53">
        <v>203500</v>
      </c>
      <c r="F80" s="9"/>
      <c r="G80" s="9"/>
      <c r="H80" s="9"/>
      <c r="J80" s="9"/>
    </row>
    <row r="81" spans="1:133" s="9" customFormat="1">
      <c r="A81" s="2"/>
      <c r="B81" s="52" t="s">
        <v>61</v>
      </c>
      <c r="C81" s="51" t="s">
        <v>35</v>
      </c>
      <c r="D81" s="128" t="s">
        <v>85</v>
      </c>
      <c r="E81" s="53">
        <v>20000</v>
      </c>
      <c r="I81" s="3"/>
    </row>
    <row r="82" spans="1:133" s="9" customFormat="1">
      <c r="A82" s="2"/>
      <c r="B82" s="52" t="s">
        <v>62</v>
      </c>
      <c r="C82" s="51" t="s">
        <v>35</v>
      </c>
      <c r="D82" s="128" t="s">
        <v>85</v>
      </c>
      <c r="E82" s="53">
        <v>20000</v>
      </c>
      <c r="I82"/>
    </row>
    <row r="83" spans="1:133" s="9" customFormat="1">
      <c r="A83" s="2"/>
      <c r="B83" s="52" t="s">
        <v>67</v>
      </c>
      <c r="C83" s="51" t="s">
        <v>35</v>
      </c>
      <c r="D83" s="128" t="s">
        <v>85</v>
      </c>
      <c r="E83" s="53">
        <v>32000</v>
      </c>
      <c r="J83"/>
    </row>
    <row r="84" spans="1:133" s="9" customFormat="1">
      <c r="A84" s="2"/>
      <c r="B84" s="52" t="s">
        <v>63</v>
      </c>
      <c r="C84" s="51" t="s">
        <v>35</v>
      </c>
      <c r="D84" s="128" t="s">
        <v>85</v>
      </c>
      <c r="E84" s="53">
        <v>30000</v>
      </c>
      <c r="J84"/>
    </row>
    <row r="85" spans="1:133" s="9" customFormat="1">
      <c r="A85" s="2"/>
      <c r="B85" s="52" t="s">
        <v>64</v>
      </c>
      <c r="C85" s="51" t="s">
        <v>35</v>
      </c>
      <c r="D85" s="128" t="s">
        <v>85</v>
      </c>
      <c r="E85" s="53">
        <v>40000</v>
      </c>
      <c r="J85" s="3"/>
    </row>
    <row r="86" spans="1:133" s="9" customFormat="1">
      <c r="A86" s="2"/>
      <c r="B86" s="159" t="s">
        <v>65</v>
      </c>
      <c r="C86" s="51" t="s">
        <v>35</v>
      </c>
      <c r="D86" s="128" t="s">
        <v>85</v>
      </c>
      <c r="E86" s="53">
        <v>1500</v>
      </c>
      <c r="I86" s="19"/>
      <c r="J86"/>
    </row>
    <row r="87" spans="1:133" s="9" customFormat="1">
      <c r="A87" s="2"/>
      <c r="B87" s="160"/>
      <c r="C87" s="51" t="s">
        <v>95</v>
      </c>
      <c r="D87" s="51" t="s">
        <v>101</v>
      </c>
      <c r="E87" s="53">
        <v>6000</v>
      </c>
      <c r="I87" s="19"/>
    </row>
    <row r="88" spans="1:133" s="9" customFormat="1">
      <c r="A88" s="2"/>
      <c r="B88" s="52" t="s">
        <v>66</v>
      </c>
      <c r="C88" s="51" t="s">
        <v>35</v>
      </c>
      <c r="D88" s="128" t="s">
        <v>85</v>
      </c>
      <c r="E88" s="53">
        <v>25000</v>
      </c>
    </row>
    <row r="89" spans="1:133" s="9" customFormat="1">
      <c r="A89" s="2"/>
      <c r="B89" s="52" t="s">
        <v>76</v>
      </c>
      <c r="C89" s="51" t="s">
        <v>94</v>
      </c>
      <c r="D89" s="128" t="s">
        <v>85</v>
      </c>
      <c r="E89" s="53">
        <v>100000</v>
      </c>
    </row>
    <row r="90" spans="1:133">
      <c r="B90" s="52" t="s">
        <v>82</v>
      </c>
      <c r="C90" s="51" t="s">
        <v>35</v>
      </c>
      <c r="D90" s="128" t="s">
        <v>85</v>
      </c>
      <c r="E90" s="53">
        <v>60000</v>
      </c>
      <c r="F90" s="9"/>
      <c r="G90" s="9"/>
      <c r="H90" s="9"/>
      <c r="I90" s="9"/>
      <c r="J90" s="19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</row>
    <row r="91" spans="1:133" ht="13.5" customHeight="1">
      <c r="B91" s="167" t="s">
        <v>0</v>
      </c>
      <c r="C91" s="168"/>
      <c r="D91" s="169"/>
      <c r="E91" s="22">
        <f>SUM(E79:E90)</f>
        <v>704500</v>
      </c>
      <c r="I91" s="9"/>
      <c r="J91" s="9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</row>
    <row r="92" spans="1:133">
      <c r="B92" s="167"/>
      <c r="C92" s="168"/>
      <c r="D92" s="169"/>
      <c r="E92" s="22"/>
      <c r="I92" s="9"/>
      <c r="J92" s="9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</row>
    <row r="93" spans="1:133">
      <c r="A93" s="5"/>
      <c r="B93" s="167" t="s">
        <v>27</v>
      </c>
      <c r="C93" s="168"/>
      <c r="D93" s="169"/>
      <c r="E93" s="22">
        <f>SUM(E75+E91)</f>
        <v>774500</v>
      </c>
      <c r="F93" s="3"/>
      <c r="G93" s="3"/>
      <c r="H93" s="3"/>
      <c r="I93" s="19"/>
      <c r="J93" s="9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</row>
    <row r="94" spans="1:133">
      <c r="D94" s="69"/>
      <c r="I94" s="19"/>
      <c r="J94" s="9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</row>
    <row r="95" spans="1:133">
      <c r="A95" s="2" t="s">
        <v>110</v>
      </c>
      <c r="B95" s="2" t="s">
        <v>109</v>
      </c>
      <c r="C95" s="1"/>
      <c r="D95" s="69"/>
      <c r="F95" s="9"/>
      <c r="G95" s="9"/>
      <c r="H95" s="9"/>
      <c r="I95" s="19"/>
      <c r="J95" s="9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</row>
    <row r="96" spans="1:133">
      <c r="B96" s="5"/>
      <c r="C96" s="4"/>
      <c r="D96" s="71"/>
      <c r="E96" s="14"/>
      <c r="F96" s="9"/>
      <c r="G96" s="9"/>
      <c r="H96" s="9"/>
      <c r="I96" s="19"/>
      <c r="J96" s="9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</row>
    <row r="97" spans="1:133">
      <c r="B97" s="2" t="s">
        <v>111</v>
      </c>
      <c r="C97" s="1"/>
      <c r="D97" s="69"/>
      <c r="F97" s="9"/>
      <c r="G97" s="9"/>
      <c r="H97" s="9"/>
      <c r="I97" s="19"/>
      <c r="J97" s="19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</row>
    <row r="98" spans="1:133">
      <c r="B98" s="20"/>
      <c r="C98" s="20" t="s">
        <v>22</v>
      </c>
      <c r="D98" s="72" t="s">
        <v>13</v>
      </c>
      <c r="E98" s="34" t="s">
        <v>15</v>
      </c>
      <c r="F98" s="19"/>
      <c r="G98" s="19"/>
      <c r="H98" s="19"/>
      <c r="I98" s="19"/>
      <c r="J98" s="19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</row>
    <row r="99" spans="1:133">
      <c r="B99" s="92" t="s">
        <v>115</v>
      </c>
      <c r="C99" s="93" t="s">
        <v>112</v>
      </c>
      <c r="D99" s="128" t="s">
        <v>85</v>
      </c>
      <c r="E99" s="31">
        <v>25000</v>
      </c>
      <c r="F99" s="19"/>
      <c r="G99" s="19"/>
      <c r="H99" s="19"/>
      <c r="I99" s="19"/>
      <c r="J99" s="19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</row>
    <row r="100" spans="1:133">
      <c r="B100" s="167" t="s">
        <v>113</v>
      </c>
      <c r="C100" s="168"/>
      <c r="D100" s="169"/>
      <c r="E100" s="31">
        <f>E99</f>
        <v>25000</v>
      </c>
      <c r="F100" s="9"/>
      <c r="G100" s="9"/>
      <c r="H100" s="9"/>
      <c r="I100" s="9"/>
      <c r="J100" s="19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</row>
    <row r="101" spans="1:133" s="9" customFormat="1">
      <c r="A101" s="2"/>
      <c r="B101" s="167" t="s">
        <v>114</v>
      </c>
      <c r="C101" s="168"/>
      <c r="D101" s="169"/>
      <c r="E101" s="94">
        <f>E100</f>
        <v>25000</v>
      </c>
      <c r="J101" s="19"/>
    </row>
    <row r="102" spans="1:133">
      <c r="B102" s="5"/>
      <c r="C102" s="12"/>
      <c r="D102" s="74"/>
      <c r="E102" s="14"/>
      <c r="F102" s="9"/>
      <c r="G102" s="9"/>
      <c r="H102" s="9"/>
      <c r="I102" s="9"/>
      <c r="J102" s="19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</row>
    <row r="103" spans="1:133" s="9" customFormat="1">
      <c r="A103" s="2"/>
      <c r="B103" s="2" t="s">
        <v>11</v>
      </c>
      <c r="C103" s="74"/>
      <c r="D103" s="74"/>
      <c r="E103" s="16"/>
      <c r="J103" s="19"/>
    </row>
    <row r="104" spans="1:133" s="9" customFormat="1">
      <c r="A104" s="5"/>
      <c r="B104" s="47" t="s">
        <v>8</v>
      </c>
      <c r="C104" s="79"/>
      <c r="D104" s="127"/>
      <c r="E104" s="22">
        <f>E33</f>
        <v>640500</v>
      </c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</row>
    <row r="105" spans="1:133" s="9" customFormat="1">
      <c r="A105" s="5"/>
      <c r="B105" s="47" t="s">
        <v>9</v>
      </c>
      <c r="C105" s="79"/>
      <c r="D105" s="127"/>
      <c r="E105" s="23">
        <f>E68</f>
        <v>2767750</v>
      </c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</row>
    <row r="106" spans="1:133" s="9" customFormat="1">
      <c r="A106" s="5"/>
      <c r="B106" s="47" t="s">
        <v>25</v>
      </c>
      <c r="C106" s="79"/>
      <c r="D106" s="127"/>
      <c r="E106" s="23">
        <f>E93</f>
        <v>774500</v>
      </c>
      <c r="F106" s="19"/>
      <c r="G106" s="19"/>
      <c r="H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</row>
    <row r="107" spans="1:133" s="9" customFormat="1">
      <c r="A107" s="5"/>
      <c r="B107" s="58" t="s">
        <v>116</v>
      </c>
      <c r="C107" s="79"/>
      <c r="D107" s="127"/>
      <c r="E107" s="23">
        <f>E101</f>
        <v>25000</v>
      </c>
      <c r="F107" s="19"/>
      <c r="G107" s="19"/>
      <c r="H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</row>
    <row r="108" spans="1:133" s="9" customFormat="1">
      <c r="A108" s="2"/>
      <c r="B108" s="167" t="s">
        <v>17</v>
      </c>
      <c r="C108" s="168"/>
      <c r="D108" s="169"/>
      <c r="E108" s="23">
        <f>SUM(E104:E107)</f>
        <v>4207750</v>
      </c>
      <c r="F108" s="19" t="s">
        <v>128</v>
      </c>
      <c r="G108" s="19"/>
      <c r="H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</row>
    <row r="109" spans="1:133" s="9" customFormat="1">
      <c r="A109" s="2"/>
      <c r="B109" s="5"/>
      <c r="C109" s="74"/>
      <c r="D109" s="129"/>
      <c r="F109" s="19"/>
      <c r="G109" s="19"/>
      <c r="H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</row>
    <row r="110" spans="1:133" s="25" customFormat="1">
      <c r="A110" s="95"/>
      <c r="B110" s="2"/>
      <c r="C110" s="2" t="s">
        <v>120</v>
      </c>
      <c r="D110" s="122"/>
      <c r="E110"/>
      <c r="F110"/>
      <c r="G110"/>
      <c r="H110"/>
      <c r="I110"/>
      <c r="J110"/>
    </row>
    <row r="111" spans="1:133" s="25" customFormat="1">
      <c r="A111" s="95"/>
      <c r="B111" s="44" t="s">
        <v>121</v>
      </c>
      <c r="C111" s="2"/>
      <c r="D111" s="122"/>
      <c r="E111"/>
      <c r="F111"/>
      <c r="G111"/>
      <c r="H111"/>
      <c r="I111"/>
      <c r="J111"/>
    </row>
    <row r="112" spans="1:133" s="9" customFormat="1">
      <c r="A112" s="2"/>
      <c r="B112" s="2"/>
      <c r="C112" s="70"/>
      <c r="D112" s="129"/>
      <c r="F112" s="19"/>
      <c r="G112" s="55"/>
      <c r="H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</row>
    <row r="113" spans="1:133" s="9" customFormat="1">
      <c r="A113" s="8"/>
      <c r="B113" s="8" t="s">
        <v>122</v>
      </c>
      <c r="C113" s="70"/>
      <c r="D113" s="130"/>
      <c r="F113" s="19"/>
      <c r="G113" s="19"/>
      <c r="H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</row>
    <row r="114" spans="1:133" s="9" customFormat="1">
      <c r="A114" s="8"/>
      <c r="B114" s="96" t="s">
        <v>41</v>
      </c>
      <c r="C114" s="78"/>
      <c r="D114" s="131"/>
      <c r="E114" s="118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</row>
    <row r="115" spans="1:133" s="9" customFormat="1">
      <c r="A115" s="8"/>
      <c r="B115" s="104" t="s">
        <v>85</v>
      </c>
      <c r="C115" s="78"/>
      <c r="D115" s="151"/>
      <c r="E115" s="152">
        <v>3620328.13</v>
      </c>
      <c r="F115" s="150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</row>
    <row r="116" spans="1:133">
      <c r="A116" s="8"/>
      <c r="B116" s="57" t="s">
        <v>101</v>
      </c>
      <c r="C116" s="74"/>
      <c r="D116" s="30"/>
      <c r="E116" s="119">
        <v>6000</v>
      </c>
      <c r="F116" s="9"/>
      <c r="G116" s="9"/>
      <c r="H116" s="9"/>
      <c r="I116" s="9"/>
      <c r="J116" s="9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</row>
    <row r="117" spans="1:133">
      <c r="A117" s="8"/>
      <c r="B117" s="88" t="s">
        <v>89</v>
      </c>
      <c r="C117" s="74"/>
      <c r="D117" s="30"/>
      <c r="E117" s="119">
        <v>135000</v>
      </c>
      <c r="F117" s="9"/>
      <c r="G117" s="9"/>
      <c r="H117" s="9"/>
      <c r="I117" s="9"/>
      <c r="J117" s="9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</row>
    <row r="118" spans="1:133" s="3" customFormat="1">
      <c r="A118" s="8"/>
      <c r="B118" s="89" t="s">
        <v>164</v>
      </c>
      <c r="C118" s="74"/>
      <c r="D118" s="30"/>
      <c r="E118" s="120">
        <v>166500</v>
      </c>
      <c r="F118" s="9"/>
      <c r="G118" s="9"/>
      <c r="H118" s="9"/>
      <c r="I118" s="9"/>
      <c r="J118" s="9"/>
    </row>
    <row r="119" spans="1:133">
      <c r="A119" s="8"/>
      <c r="B119" s="153" t="s">
        <v>161</v>
      </c>
      <c r="C119" s="77"/>
      <c r="D119" s="97"/>
      <c r="E119" s="154">
        <v>279921.87</v>
      </c>
      <c r="F119" s="9"/>
      <c r="G119" s="9"/>
      <c r="H119" s="9"/>
      <c r="I119" s="9"/>
      <c r="J119" s="9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</row>
    <row r="120" spans="1:133" s="9" customFormat="1">
      <c r="A120" s="2"/>
      <c r="B120" s="116" t="s">
        <v>117</v>
      </c>
      <c r="C120" s="77"/>
      <c r="D120" s="132"/>
      <c r="E120" s="15">
        <f>SUM(E115:E119)</f>
        <v>4207750</v>
      </c>
      <c r="F120" s="9" t="s">
        <v>128</v>
      </c>
    </row>
    <row r="121" spans="1:133" s="9" customFormat="1">
      <c r="A121" s="2"/>
      <c r="B121" s="5"/>
      <c r="C121" s="74"/>
      <c r="D121" s="117"/>
      <c r="E121" s="26"/>
    </row>
    <row r="122" spans="1:133" s="25" customFormat="1">
      <c r="A122" s="95"/>
      <c r="B122" s="2"/>
      <c r="C122" s="2" t="s">
        <v>18</v>
      </c>
      <c r="D122" s="122"/>
      <c r="E122"/>
      <c r="F122"/>
      <c r="G122"/>
      <c r="H122"/>
      <c r="I122"/>
      <c r="J122"/>
    </row>
    <row r="123" spans="1:133" s="25" customFormat="1">
      <c r="A123" s="95"/>
      <c r="B123" s="44" t="s">
        <v>125</v>
      </c>
      <c r="C123" s="2"/>
      <c r="D123" s="122"/>
      <c r="E123"/>
      <c r="F123"/>
      <c r="G123"/>
      <c r="H123"/>
      <c r="I123"/>
      <c r="J123"/>
    </row>
    <row r="124" spans="1:133" s="25" customFormat="1">
      <c r="A124" s="95"/>
      <c r="B124" s="44"/>
      <c r="C124" s="2"/>
      <c r="D124" s="122"/>
      <c r="E124"/>
      <c r="F124"/>
      <c r="G124"/>
      <c r="H124"/>
      <c r="I124"/>
      <c r="J124"/>
    </row>
    <row r="125" spans="1:133" s="19" customFormat="1">
      <c r="A125" s="2" t="s">
        <v>124</v>
      </c>
      <c r="B125" s="5" t="s">
        <v>29</v>
      </c>
      <c r="C125" s="74"/>
      <c r="D125" s="117"/>
      <c r="E125" s="26"/>
      <c r="F125" s="9"/>
      <c r="G125" s="9"/>
      <c r="H125" s="9"/>
      <c r="I125" s="9"/>
      <c r="J125" s="9"/>
    </row>
    <row r="126" spans="1:133" s="19" customFormat="1">
      <c r="A126" s="2"/>
      <c r="B126" s="5"/>
      <c r="C126" s="74"/>
      <c r="D126" s="117"/>
      <c r="E126" s="26"/>
      <c r="F126" s="9"/>
      <c r="G126" s="9"/>
      <c r="H126" s="9"/>
      <c r="I126" s="9"/>
      <c r="J126" s="9"/>
    </row>
    <row r="127" spans="1:133" s="9" customFormat="1">
      <c r="A127" s="5" t="s">
        <v>28</v>
      </c>
      <c r="B127" s="5" t="s">
        <v>37</v>
      </c>
      <c r="C127" s="74"/>
      <c r="D127" s="117"/>
      <c r="E127" s="26"/>
    </row>
    <row r="128" spans="1:133" s="9" customFormat="1">
      <c r="A128" s="5"/>
      <c r="B128" s="5"/>
      <c r="C128" s="74"/>
      <c r="D128" s="117"/>
      <c r="E128" s="26"/>
    </row>
    <row r="129" spans="1:133" s="9" customFormat="1">
      <c r="A129" s="5" t="s">
        <v>10</v>
      </c>
      <c r="B129" s="5" t="s">
        <v>49</v>
      </c>
      <c r="C129" s="74"/>
      <c r="D129" s="117"/>
      <c r="E129" s="26"/>
    </row>
    <row r="130" spans="1:133" s="9" customFormat="1" ht="25.5">
      <c r="A130" s="5"/>
      <c r="B130" s="111" t="s">
        <v>148</v>
      </c>
      <c r="C130" s="112" t="s">
        <v>168</v>
      </c>
      <c r="D130" s="128" t="s">
        <v>85</v>
      </c>
      <c r="E130" s="113">
        <v>20000</v>
      </c>
    </row>
    <row r="131" spans="1:133">
      <c r="B131" s="167" t="s">
        <v>113</v>
      </c>
      <c r="C131" s="168"/>
      <c r="D131" s="169"/>
      <c r="E131" s="94">
        <f>E130</f>
        <v>20000</v>
      </c>
      <c r="F131" s="9"/>
      <c r="G131" s="9"/>
      <c r="H131" s="9"/>
      <c r="I131" s="9"/>
      <c r="J131" s="19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</row>
    <row r="132" spans="1:133">
      <c r="B132" s="5"/>
      <c r="C132" s="5"/>
      <c r="D132" s="18"/>
      <c r="E132" s="115"/>
      <c r="F132" s="9"/>
      <c r="G132" s="9"/>
      <c r="H132" s="9"/>
      <c r="I132" s="9"/>
      <c r="J132" s="19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</row>
    <row r="133" spans="1:133">
      <c r="B133" s="5"/>
      <c r="C133" s="5"/>
      <c r="D133" s="18"/>
      <c r="E133" s="115"/>
      <c r="F133" s="9"/>
      <c r="G133" s="9"/>
      <c r="H133" s="9"/>
      <c r="I133" s="9"/>
      <c r="J133" s="19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</row>
    <row r="134" spans="1:133" s="9" customFormat="1">
      <c r="A134" s="5"/>
      <c r="B134" s="5"/>
      <c r="C134" s="74"/>
      <c r="D134" s="117"/>
      <c r="E134" s="26"/>
    </row>
    <row r="135" spans="1:133" s="9" customFormat="1">
      <c r="A135" s="5" t="s">
        <v>123</v>
      </c>
      <c r="B135" s="5" t="s">
        <v>1</v>
      </c>
      <c r="C135" s="74"/>
      <c r="D135" s="129"/>
      <c r="E135" s="14"/>
    </row>
    <row r="136" spans="1:133" s="9" customFormat="1">
      <c r="A136" s="5"/>
      <c r="B136" s="180" t="s">
        <v>154</v>
      </c>
      <c r="C136" s="182"/>
      <c r="D136" s="184" t="s">
        <v>102</v>
      </c>
      <c r="E136" s="172">
        <v>150000</v>
      </c>
      <c r="I136"/>
    </row>
    <row r="137" spans="1:133" s="9" customFormat="1" ht="28.5" customHeight="1">
      <c r="A137" s="5"/>
      <c r="B137" s="181"/>
      <c r="C137" s="183"/>
      <c r="D137" s="185"/>
      <c r="E137" s="173"/>
      <c r="I137"/>
    </row>
    <row r="138" spans="1:133" s="19" customFormat="1">
      <c r="A138" s="5"/>
      <c r="B138" s="174" t="s">
        <v>149</v>
      </c>
      <c r="C138" s="188" t="s">
        <v>96</v>
      </c>
      <c r="D138" s="165" t="s">
        <v>85</v>
      </c>
      <c r="E138" s="162">
        <v>150000</v>
      </c>
      <c r="F138" s="9"/>
      <c r="G138" s="9"/>
      <c r="H138" s="9"/>
      <c r="I138"/>
      <c r="J138" s="9"/>
    </row>
    <row r="139" spans="1:133" s="19" customFormat="1">
      <c r="A139" s="5"/>
      <c r="B139" s="175"/>
      <c r="C139" s="189"/>
      <c r="D139" s="166"/>
      <c r="E139" s="163"/>
      <c r="F139" s="9"/>
      <c r="G139" s="9"/>
      <c r="H139" s="9"/>
      <c r="I139"/>
      <c r="J139" s="9"/>
    </row>
    <row r="140" spans="1:133" s="19" customFormat="1">
      <c r="A140" s="5"/>
      <c r="B140" s="186" t="s">
        <v>151</v>
      </c>
      <c r="C140" s="121" t="s">
        <v>96</v>
      </c>
      <c r="D140" s="128" t="s">
        <v>85</v>
      </c>
      <c r="E140" s="114">
        <v>83000</v>
      </c>
      <c r="F140" s="9"/>
      <c r="G140" s="9"/>
      <c r="H140" s="9"/>
      <c r="I140"/>
      <c r="J140" s="9"/>
    </row>
    <row r="141" spans="1:133" s="19" customFormat="1">
      <c r="A141" s="5"/>
      <c r="B141" s="187"/>
      <c r="C141" s="121" t="s">
        <v>166</v>
      </c>
      <c r="D141" s="133" t="s">
        <v>165</v>
      </c>
      <c r="E141" s="114">
        <v>42000</v>
      </c>
      <c r="F141" s="9"/>
      <c r="G141" s="9"/>
      <c r="H141" s="9"/>
      <c r="I141"/>
      <c r="J141" s="9"/>
    </row>
    <row r="142" spans="1:133" s="19" customFormat="1">
      <c r="A142" s="5"/>
      <c r="B142" s="174" t="s">
        <v>150</v>
      </c>
      <c r="C142" s="80" t="s">
        <v>96</v>
      </c>
      <c r="D142" s="128" t="s">
        <v>85</v>
      </c>
      <c r="E142" s="90">
        <v>30000</v>
      </c>
      <c r="F142" s="91"/>
      <c r="G142" s="9"/>
      <c r="H142" s="9"/>
      <c r="I142"/>
      <c r="J142"/>
    </row>
    <row r="143" spans="1:133" s="19" customFormat="1">
      <c r="A143" s="5"/>
      <c r="B143" s="175"/>
      <c r="C143" s="80" t="s">
        <v>97</v>
      </c>
      <c r="D143" s="134" t="s">
        <v>98</v>
      </c>
      <c r="E143" s="90">
        <v>20000</v>
      </c>
      <c r="F143" s="9"/>
      <c r="G143" s="9"/>
      <c r="H143" s="9"/>
      <c r="I143"/>
      <c r="J143"/>
    </row>
    <row r="144" spans="1:133" s="19" customFormat="1">
      <c r="A144" s="5"/>
      <c r="B144" s="167" t="s">
        <v>0</v>
      </c>
      <c r="C144" s="168"/>
      <c r="D144" s="169"/>
      <c r="E144" s="23">
        <f>SUM(E136:E143)</f>
        <v>475000</v>
      </c>
      <c r="F144" s="9"/>
      <c r="G144" s="9"/>
      <c r="H144" s="9"/>
      <c r="I144"/>
      <c r="J144"/>
    </row>
    <row r="145" spans="1:10" s="19" customFormat="1">
      <c r="A145" s="5"/>
      <c r="B145" s="168"/>
      <c r="C145" s="168"/>
      <c r="D145" s="168"/>
      <c r="E145" s="155"/>
      <c r="F145" s="9"/>
      <c r="G145" s="9"/>
      <c r="H145" s="9"/>
      <c r="I145"/>
      <c r="J145"/>
    </row>
    <row r="146" spans="1:10" s="19" customFormat="1">
      <c r="A146" s="5"/>
      <c r="B146" s="167" t="s">
        <v>30</v>
      </c>
      <c r="C146" s="168"/>
      <c r="D146" s="169"/>
      <c r="E146" s="23">
        <f>SUM(E144,E130)</f>
        <v>495000</v>
      </c>
      <c r="F146" s="91"/>
      <c r="G146" s="9"/>
      <c r="H146" s="9"/>
      <c r="I146"/>
      <c r="J146"/>
    </row>
    <row r="147" spans="1:10" s="19" customFormat="1">
      <c r="A147" s="5"/>
      <c r="B147" s="5"/>
      <c r="C147" s="74"/>
      <c r="D147" s="117"/>
      <c r="E147" s="26"/>
      <c r="F147" s="9"/>
      <c r="G147" s="9"/>
      <c r="H147" s="9"/>
      <c r="I147"/>
      <c r="J147"/>
    </row>
    <row r="148" spans="1:10" s="9" customFormat="1">
      <c r="A148" s="5"/>
      <c r="B148" s="5" t="s">
        <v>31</v>
      </c>
      <c r="C148" s="74"/>
      <c r="D148" s="117"/>
      <c r="E148" s="26"/>
      <c r="I148"/>
      <c r="J148"/>
    </row>
    <row r="149" spans="1:10" s="9" customFormat="1">
      <c r="A149" s="5"/>
      <c r="B149" s="6"/>
      <c r="C149" s="77"/>
      <c r="D149" s="135"/>
      <c r="E149" s="36"/>
      <c r="I149"/>
      <c r="J149"/>
    </row>
    <row r="150" spans="1:10" s="9" customFormat="1">
      <c r="A150" s="5"/>
      <c r="B150" s="20" t="s">
        <v>38</v>
      </c>
      <c r="C150" s="51"/>
      <c r="D150" s="135"/>
      <c r="E150" s="42">
        <f>E146</f>
        <v>495000</v>
      </c>
      <c r="I150"/>
      <c r="J150"/>
    </row>
    <row r="151" spans="1:10" s="9" customFormat="1">
      <c r="A151" s="5"/>
      <c r="B151" s="167" t="s">
        <v>32</v>
      </c>
      <c r="C151" s="168"/>
      <c r="D151" s="169"/>
      <c r="E151" s="23">
        <f>E150</f>
        <v>495000</v>
      </c>
      <c r="F151" s="9" t="s">
        <v>128</v>
      </c>
      <c r="I151"/>
      <c r="J151"/>
    </row>
    <row r="152" spans="1:10" s="9" customFormat="1">
      <c r="A152" s="5"/>
      <c r="B152" s="5"/>
      <c r="C152" s="74"/>
      <c r="D152" s="117"/>
      <c r="E152" s="26"/>
      <c r="I152"/>
      <c r="J152"/>
    </row>
    <row r="153" spans="1:10" s="25" customFormat="1">
      <c r="A153" s="95"/>
      <c r="B153" s="2"/>
      <c r="C153" s="2" t="s">
        <v>19</v>
      </c>
      <c r="D153" s="122"/>
      <c r="E153"/>
      <c r="F153"/>
      <c r="G153"/>
      <c r="H153"/>
      <c r="I153"/>
      <c r="J153"/>
    </row>
    <row r="154" spans="1:10" s="25" customFormat="1">
      <c r="A154" s="95"/>
      <c r="B154" s="44" t="s">
        <v>129</v>
      </c>
      <c r="C154" s="2"/>
      <c r="D154" s="122"/>
      <c r="E154"/>
      <c r="F154"/>
      <c r="G154"/>
      <c r="H154"/>
      <c r="I154"/>
      <c r="J154"/>
    </row>
    <row r="155" spans="1:10" s="9" customFormat="1">
      <c r="A155" s="5"/>
      <c r="B155" s="11"/>
      <c r="C155" s="18"/>
      <c r="D155" s="129"/>
      <c r="E155"/>
      <c r="F155"/>
      <c r="G155"/>
      <c r="H155"/>
      <c r="I155"/>
      <c r="J155"/>
    </row>
    <row r="156" spans="1:10" s="9" customFormat="1">
      <c r="A156" s="5"/>
      <c r="B156" s="11" t="s">
        <v>127</v>
      </c>
      <c r="C156" s="18"/>
      <c r="D156" s="129"/>
      <c r="E156"/>
      <c r="F156"/>
      <c r="G156"/>
      <c r="H156"/>
      <c r="I156"/>
      <c r="J156"/>
    </row>
    <row r="157" spans="1:10" s="9" customFormat="1">
      <c r="A157" s="5"/>
      <c r="B157" s="11"/>
      <c r="C157" s="18"/>
      <c r="D157" s="129"/>
      <c r="E157" s="3"/>
      <c r="F157"/>
      <c r="G157"/>
      <c r="H157"/>
      <c r="I157"/>
      <c r="J157"/>
    </row>
    <row r="158" spans="1:10" s="9" customFormat="1">
      <c r="A158" s="5"/>
      <c r="B158" s="46" t="s">
        <v>47</v>
      </c>
      <c r="C158" s="81"/>
      <c r="D158" s="136"/>
      <c r="E158" s="37"/>
      <c r="F158"/>
      <c r="G158"/>
      <c r="H158"/>
      <c r="I158" s="19"/>
      <c r="J158"/>
    </row>
    <row r="159" spans="1:10" s="9" customFormat="1">
      <c r="A159" s="5"/>
      <c r="B159" s="104" t="s">
        <v>147</v>
      </c>
      <c r="C159" s="105"/>
      <c r="D159" s="137"/>
      <c r="E159" s="106">
        <v>20000</v>
      </c>
      <c r="F159"/>
      <c r="G159"/>
      <c r="H159"/>
      <c r="I159" s="19"/>
      <c r="J159"/>
    </row>
    <row r="160" spans="1:10" s="9" customFormat="1">
      <c r="A160" s="5"/>
      <c r="B160" s="57" t="s">
        <v>145</v>
      </c>
      <c r="C160" s="18"/>
      <c r="D160" s="138"/>
      <c r="E160" s="107">
        <v>283000</v>
      </c>
      <c r="F160"/>
      <c r="G160"/>
      <c r="H160"/>
      <c r="I160" s="19"/>
      <c r="J160"/>
    </row>
    <row r="161" spans="1:10" s="9" customFormat="1">
      <c r="A161" s="5"/>
      <c r="B161" s="57" t="s">
        <v>167</v>
      </c>
      <c r="C161" s="18"/>
      <c r="D161" s="138"/>
      <c r="E161" s="107">
        <v>42000</v>
      </c>
      <c r="F161"/>
      <c r="G161"/>
      <c r="H161"/>
      <c r="I161" s="19"/>
      <c r="J161"/>
    </row>
    <row r="162" spans="1:10" s="9" customFormat="1">
      <c r="A162" s="5"/>
      <c r="B162" s="58" t="s">
        <v>146</v>
      </c>
      <c r="C162" s="103"/>
      <c r="D162" s="132"/>
      <c r="E162" s="108">
        <v>150000</v>
      </c>
      <c r="F162"/>
      <c r="G162"/>
      <c r="H162"/>
      <c r="I162" s="19"/>
      <c r="J162"/>
    </row>
    <row r="163" spans="1:10" s="9" customFormat="1">
      <c r="A163" s="5"/>
      <c r="B163" s="110" t="s">
        <v>152</v>
      </c>
      <c r="C163" s="81"/>
      <c r="D163" s="136"/>
      <c r="E163" s="23">
        <f>SUM(E159:E162)</f>
        <v>495000</v>
      </c>
      <c r="F163" t="s">
        <v>128</v>
      </c>
      <c r="G163"/>
      <c r="H163"/>
      <c r="I163" s="19"/>
      <c r="J163"/>
    </row>
    <row r="164" spans="1:10" s="9" customFormat="1">
      <c r="A164" s="7"/>
      <c r="B164" s="1"/>
      <c r="C164" s="69"/>
      <c r="D164" s="139"/>
      <c r="E164"/>
      <c r="F164"/>
      <c r="G164"/>
      <c r="H164"/>
      <c r="I164" s="19"/>
      <c r="J164" s="19"/>
    </row>
    <row r="165" spans="1:10" s="9" customFormat="1">
      <c r="A165" s="7"/>
      <c r="B165" s="1"/>
      <c r="C165" s="18" t="s">
        <v>131</v>
      </c>
      <c r="D165" s="139"/>
      <c r="E165"/>
      <c r="F165"/>
      <c r="G165"/>
      <c r="H165"/>
      <c r="I165"/>
      <c r="J165" s="19"/>
    </row>
    <row r="166" spans="1:10" s="25" customFormat="1">
      <c r="A166" s="95"/>
      <c r="B166" s="44" t="s">
        <v>130</v>
      </c>
      <c r="C166" s="2"/>
      <c r="D166" s="122"/>
      <c r="E166"/>
      <c r="F166"/>
      <c r="G166"/>
      <c r="H166"/>
      <c r="I166"/>
      <c r="J166"/>
    </row>
    <row r="167" spans="1:10" s="9" customFormat="1">
      <c r="A167" s="7"/>
      <c r="B167" s="1"/>
      <c r="C167" s="69"/>
      <c r="D167" s="139"/>
      <c r="E167"/>
      <c r="F167"/>
      <c r="G167"/>
      <c r="H167"/>
      <c r="I167"/>
      <c r="J167" s="19"/>
    </row>
    <row r="168" spans="1:10" s="9" customFormat="1">
      <c r="A168" s="7"/>
      <c r="B168" s="7" t="s">
        <v>132</v>
      </c>
      <c r="C168" s="7"/>
      <c r="D168" s="7"/>
      <c r="E168"/>
      <c r="F168"/>
      <c r="G168"/>
      <c r="H168"/>
      <c r="I168"/>
      <c r="J168" s="19"/>
    </row>
    <row r="169" spans="1:10" s="9" customFormat="1">
      <c r="A169" s="2"/>
      <c r="B169" s="2" t="s">
        <v>46</v>
      </c>
      <c r="C169" s="18"/>
      <c r="D169" s="140"/>
      <c r="E169"/>
      <c r="F169"/>
      <c r="G169"/>
      <c r="H169"/>
      <c r="I169"/>
      <c r="J169" s="19"/>
    </row>
    <row r="170" spans="1:10" s="9" customFormat="1">
      <c r="A170" s="2"/>
      <c r="B170" s="21"/>
      <c r="C170" s="82"/>
      <c r="D170" s="141"/>
      <c r="E170"/>
      <c r="F170"/>
      <c r="G170"/>
      <c r="H170"/>
      <c r="I170"/>
      <c r="J170"/>
    </row>
    <row r="171" spans="1:10" s="9" customFormat="1">
      <c r="A171" s="2"/>
      <c r="B171" s="59" t="s">
        <v>33</v>
      </c>
      <c r="C171" s="83"/>
      <c r="D171" s="142"/>
      <c r="E171" s="23">
        <f>E108</f>
        <v>4207750</v>
      </c>
      <c r="F171"/>
      <c r="G171"/>
      <c r="H171"/>
      <c r="I171" s="41"/>
      <c r="J171"/>
    </row>
    <row r="172" spans="1:10" s="9" customFormat="1">
      <c r="A172" s="2"/>
      <c r="B172" s="47" t="s">
        <v>153</v>
      </c>
      <c r="C172" s="84"/>
      <c r="D172" s="143"/>
      <c r="E172" s="23">
        <f>E146</f>
        <v>495000</v>
      </c>
      <c r="F172"/>
      <c r="G172"/>
      <c r="H172"/>
      <c r="I172"/>
      <c r="J172"/>
    </row>
    <row r="173" spans="1:10" s="9" customFormat="1">
      <c r="A173" s="2"/>
      <c r="B173" s="46" t="s">
        <v>45</v>
      </c>
      <c r="C173" s="85"/>
      <c r="D173" s="143"/>
      <c r="E173" s="22">
        <f>SUM(E171:E172)</f>
        <v>4702750</v>
      </c>
      <c r="F173" t="s">
        <v>128</v>
      </c>
      <c r="G173"/>
      <c r="H173"/>
      <c r="I173"/>
      <c r="J173"/>
    </row>
    <row r="174" spans="1:10" s="9" customFormat="1">
      <c r="A174" s="2"/>
      <c r="B174" s="5"/>
      <c r="C174" s="18"/>
      <c r="D174" s="129"/>
      <c r="E174"/>
      <c r="F174" s="19"/>
      <c r="G174" s="19"/>
      <c r="H174" s="19"/>
      <c r="I174"/>
      <c r="J174"/>
    </row>
    <row r="175" spans="1:10" s="9" customFormat="1">
      <c r="A175" s="2"/>
      <c r="B175" s="5"/>
      <c r="C175" s="18" t="s">
        <v>134</v>
      </c>
      <c r="D175" s="129"/>
      <c r="E175"/>
      <c r="F175" s="19"/>
      <c r="G175" s="19"/>
      <c r="H175" s="19"/>
      <c r="I175"/>
      <c r="J175" s="41"/>
    </row>
    <row r="176" spans="1:10" s="25" customFormat="1">
      <c r="A176" s="95"/>
      <c r="B176" s="44" t="s">
        <v>133</v>
      </c>
      <c r="C176" s="2"/>
      <c r="D176" s="122"/>
      <c r="E176"/>
      <c r="F176"/>
      <c r="G176"/>
      <c r="H176"/>
      <c r="I176"/>
      <c r="J176"/>
    </row>
    <row r="177" spans="1:10" s="9" customFormat="1">
      <c r="A177" s="2"/>
      <c r="B177" s="5"/>
      <c r="C177" s="18"/>
      <c r="D177" s="129"/>
      <c r="E177"/>
      <c r="F177" s="19"/>
      <c r="G177" s="19"/>
      <c r="H177" s="19"/>
      <c r="I177"/>
      <c r="J177"/>
    </row>
    <row r="178" spans="1:10" s="9" customFormat="1">
      <c r="A178" s="2"/>
      <c r="B178" s="2" t="s">
        <v>135</v>
      </c>
      <c r="C178" s="7"/>
      <c r="D178" s="7"/>
      <c r="E178"/>
      <c r="F178" s="19"/>
      <c r="G178" s="19"/>
      <c r="H178" s="19"/>
      <c r="I178"/>
      <c r="J178"/>
    </row>
    <row r="179" spans="1:10" s="9" customFormat="1">
      <c r="A179" s="2"/>
      <c r="B179" s="2" t="s">
        <v>44</v>
      </c>
      <c r="C179" s="18"/>
      <c r="D179" s="140"/>
      <c r="E179"/>
      <c r="F179" s="19"/>
      <c r="G179" s="19"/>
      <c r="H179" s="19"/>
      <c r="I179"/>
      <c r="J179"/>
    </row>
    <row r="180" spans="1:10" s="9" customFormat="1">
      <c r="A180" s="2"/>
      <c r="B180" s="1"/>
      <c r="C180" s="69"/>
      <c r="D180" s="139"/>
      <c r="E180"/>
      <c r="F180" s="19"/>
      <c r="G180" s="19"/>
      <c r="H180" s="19"/>
      <c r="I180"/>
      <c r="J180"/>
    </row>
    <row r="181" spans="1:10" s="9" customFormat="1">
      <c r="A181" s="2"/>
      <c r="B181" s="148" t="s">
        <v>47</v>
      </c>
      <c r="C181" s="99"/>
      <c r="D181" s="156"/>
      <c r="E181" s="37"/>
      <c r="F181"/>
      <c r="G181"/>
      <c r="H181"/>
      <c r="I181"/>
      <c r="J181"/>
    </row>
    <row r="182" spans="1:10">
      <c r="A182" s="8"/>
      <c r="B182" s="57" t="s">
        <v>85</v>
      </c>
      <c r="C182" s="74"/>
      <c r="D182" s="30"/>
      <c r="E182" s="28">
        <f>E115+E160</f>
        <v>3903328.13</v>
      </c>
      <c r="H182" s="63"/>
    </row>
    <row r="183" spans="1:10">
      <c r="A183" s="8"/>
      <c r="B183" s="57" t="s">
        <v>100</v>
      </c>
      <c r="C183" s="74"/>
      <c r="D183" s="30"/>
      <c r="E183" s="28">
        <f>E116</f>
        <v>6000</v>
      </c>
    </row>
    <row r="184" spans="1:10">
      <c r="A184" s="8"/>
      <c r="B184" s="88" t="s">
        <v>89</v>
      </c>
      <c r="C184" s="74"/>
      <c r="D184" s="30"/>
      <c r="E184" s="28">
        <f>E117</f>
        <v>135000</v>
      </c>
    </row>
    <row r="185" spans="1:10">
      <c r="A185" s="8"/>
      <c r="B185" s="89" t="s">
        <v>164</v>
      </c>
      <c r="C185" s="74"/>
      <c r="D185" s="30"/>
      <c r="E185" s="29">
        <f>E118</f>
        <v>166500</v>
      </c>
      <c r="F185" s="41"/>
      <c r="G185" s="41"/>
      <c r="H185" s="41"/>
    </row>
    <row r="186" spans="1:10">
      <c r="A186" s="8"/>
      <c r="B186" s="89" t="s">
        <v>161</v>
      </c>
      <c r="C186" s="74"/>
      <c r="D186" s="30"/>
      <c r="E186" s="29">
        <f>E119</f>
        <v>279921.87</v>
      </c>
    </row>
    <row r="187" spans="1:10">
      <c r="A187" s="8"/>
      <c r="B187" s="89" t="s">
        <v>98</v>
      </c>
      <c r="C187" s="74"/>
      <c r="D187" s="30"/>
      <c r="E187" s="29">
        <f>E159</f>
        <v>20000</v>
      </c>
    </row>
    <row r="188" spans="1:10">
      <c r="A188" s="8"/>
      <c r="B188" s="89" t="s">
        <v>165</v>
      </c>
      <c r="C188" s="74"/>
      <c r="D188" s="97"/>
      <c r="E188" s="29">
        <f>E161</f>
        <v>42000</v>
      </c>
    </row>
    <row r="189" spans="1:10">
      <c r="B189" s="46" t="s">
        <v>43</v>
      </c>
      <c r="C189" s="81"/>
      <c r="D189" s="136"/>
      <c r="E189" s="33">
        <f>SUM(E182:E188)</f>
        <v>4552750</v>
      </c>
      <c r="G189" s="43"/>
    </row>
    <row r="190" spans="1:10">
      <c r="D190" s="144"/>
      <c r="E190" s="43"/>
    </row>
    <row r="191" spans="1:10">
      <c r="A191" s="8"/>
      <c r="B191" s="47" t="s">
        <v>102</v>
      </c>
      <c r="C191" s="81"/>
      <c r="D191" s="98"/>
      <c r="E191" s="22">
        <f>E162</f>
        <v>150000</v>
      </c>
    </row>
    <row r="192" spans="1:10">
      <c r="A192" s="8" t="s">
        <v>20</v>
      </c>
      <c r="B192" s="149"/>
      <c r="C192" s="99"/>
      <c r="D192" s="157"/>
      <c r="E192" s="158"/>
    </row>
    <row r="193" spans="1:6">
      <c r="A193" s="8"/>
      <c r="B193" s="46" t="s">
        <v>42</v>
      </c>
      <c r="C193" s="81"/>
      <c r="D193" s="136"/>
      <c r="E193" s="22">
        <f>E189+E191</f>
        <v>4702750</v>
      </c>
      <c r="F193" s="63" t="s">
        <v>128</v>
      </c>
    </row>
    <row r="194" spans="1:6">
      <c r="A194" s="39"/>
      <c r="B194" s="38"/>
      <c r="C194" s="86"/>
      <c r="D194" s="145"/>
      <c r="E194" s="40"/>
    </row>
    <row r="195" spans="1:6">
      <c r="A195" s="8"/>
      <c r="B195" s="5"/>
      <c r="C195" s="18" t="s">
        <v>136</v>
      </c>
      <c r="D195" s="129"/>
    </row>
    <row r="196" spans="1:6">
      <c r="B196" s="44" t="s">
        <v>141</v>
      </c>
    </row>
    <row r="198" spans="1:6">
      <c r="B198" s="44" t="s">
        <v>170</v>
      </c>
    </row>
    <row r="199" spans="1:6">
      <c r="B199" s="44" t="s">
        <v>171</v>
      </c>
    </row>
    <row r="200" spans="1:6">
      <c r="B200" s="44" t="s">
        <v>172</v>
      </c>
    </row>
    <row r="202" spans="1:6">
      <c r="C202" s="100" t="s">
        <v>137</v>
      </c>
    </row>
    <row r="203" spans="1:6">
      <c r="C203" s="100" t="s">
        <v>138</v>
      </c>
    </row>
    <row r="206" spans="1:6">
      <c r="E206" s="101" t="s">
        <v>139</v>
      </c>
    </row>
    <row r="207" spans="1:6">
      <c r="E207" s="102" t="s">
        <v>140</v>
      </c>
    </row>
  </sheetData>
  <mergeCells count="40">
    <mergeCell ref="B151:D151"/>
    <mergeCell ref="B108:D108"/>
    <mergeCell ref="B131:D131"/>
    <mergeCell ref="B144:D144"/>
    <mergeCell ref="B145:D145"/>
    <mergeCell ref="B146:D146"/>
    <mergeCell ref="B142:B143"/>
    <mergeCell ref="B136:B137"/>
    <mergeCell ref="C136:C137"/>
    <mergeCell ref="D136:D137"/>
    <mergeCell ref="B140:B141"/>
    <mergeCell ref="B138:B139"/>
    <mergeCell ref="C138:C139"/>
    <mergeCell ref="B92:D92"/>
    <mergeCell ref="B100:D100"/>
    <mergeCell ref="B101:D101"/>
    <mergeCell ref="B62:B63"/>
    <mergeCell ref="C62:C63"/>
    <mergeCell ref="D62:D63"/>
    <mergeCell ref="B31:D31"/>
    <mergeCell ref="B32:D32"/>
    <mergeCell ref="B33:D33"/>
    <mergeCell ref="B46:D46"/>
    <mergeCell ref="B55:D55"/>
    <mergeCell ref="B22:B23"/>
    <mergeCell ref="B59:B60"/>
    <mergeCell ref="B79:B80"/>
    <mergeCell ref="A2:G4"/>
    <mergeCell ref="E138:E139"/>
    <mergeCell ref="B86:B87"/>
    <mergeCell ref="A5:G7"/>
    <mergeCell ref="D138:D139"/>
    <mergeCell ref="B66:D66"/>
    <mergeCell ref="B68:D68"/>
    <mergeCell ref="B67:D67"/>
    <mergeCell ref="B75:D75"/>
    <mergeCell ref="B91:D91"/>
    <mergeCell ref="B93:D93"/>
    <mergeCell ref="E62:E63"/>
    <mergeCell ref="E136:E137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radno</vt:lpstr>
      <vt:lpstr>radno!Print_Area</vt:lpstr>
    </vt:vector>
  </TitlesOfParts>
  <Company>Grad Sisak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Pustaj</dc:creator>
  <cp:lastModifiedBy>Elfrida Mahulja</cp:lastModifiedBy>
  <cp:lastPrinted>2017-04-10T08:59:41Z</cp:lastPrinted>
  <dcterms:created xsi:type="dcterms:W3CDTF">2007-03-08T09:35:37Z</dcterms:created>
  <dcterms:modified xsi:type="dcterms:W3CDTF">2017-04-11T07:21:09Z</dcterms:modified>
</cp:coreProperties>
</file>