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justinic\Desktop\Indira Justinic\NABAVA 2025\Nabava prometna signalizacija\"/>
    </mc:Choice>
  </mc:AlternateContent>
  <xr:revisionPtr revIDLastSave="0" documentId="13_ncr:1_{9BB22F28-AAE8-4D9C-99A2-2E38DC47E719}" xr6:coauthVersionLast="47" xr6:coauthVersionMax="47" xr10:uidLastSave="{00000000-0000-0000-0000-000000000000}"/>
  <bookViews>
    <workbookView xWindow="-120" yWindow="-120" windowWidth="29040" windowHeight="15840" xr2:uid="{921B8961-C127-4CEC-8F91-6AC71869B059}"/>
  </bookViews>
  <sheets>
    <sheet name="troskovnik_L1" sheetId="1" r:id="rId1"/>
    <sheet name="troskovnik_L2" sheetId="2" r:id="rId2"/>
  </sheets>
  <externalReferences>
    <externalReference r:id="rId3"/>
  </externalReferences>
  <definedNames>
    <definedName name="Excel_BuiltIn_Print_Area_1_1" localSheetId="0">#REF!</definedName>
    <definedName name="Excel_BuiltIn_Print_Area_1_1" localSheetId="1">#REF!</definedName>
    <definedName name="Excel_BuiltIn_Print_Area_1_1">#REF!</definedName>
    <definedName name="Excel_BuiltIn_Print_Titles_1" localSheetId="0">#REF!</definedName>
    <definedName name="Excel_BuiltIn_Print_Titles_1" localSheetId="1">#REF!</definedName>
    <definedName name="Excel_BuiltIn_Print_Titles_1">#REF!</definedName>
    <definedName name="_xlnm.Print_Area" localSheetId="0">troskovnik_L1!$A$1:$F$27</definedName>
    <definedName name="_xlnm.Print_Area" localSheetId="1">troskovnik_L2!$A$1:$F$25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  <c r="B17" i="2"/>
  <c r="B20" i="2" s="1"/>
  <c r="A17" i="2"/>
  <c r="F16" i="2"/>
  <c r="F15" i="2"/>
  <c r="F14" i="2"/>
  <c r="F13" i="2"/>
  <c r="F12" i="2"/>
  <c r="F10" i="2"/>
  <c r="F9" i="2"/>
  <c r="F8" i="2"/>
  <c r="F7" i="2"/>
  <c r="F6" i="2"/>
  <c r="F5" i="2"/>
  <c r="F17" i="2" s="1"/>
  <c r="F20" i="2" s="1"/>
  <c r="F22" i="2" s="1"/>
  <c r="F23" i="2" s="1"/>
  <c r="F24" i="2" s="1"/>
  <c r="B19" i="1"/>
  <c r="B22" i="1" s="1"/>
  <c r="A19" i="1"/>
  <c r="A22" i="1" s="1"/>
  <c r="F18" i="1"/>
  <c r="F17" i="1"/>
  <c r="F16" i="1"/>
  <c r="F15" i="1"/>
  <c r="F14" i="1"/>
  <c r="F13" i="1"/>
  <c r="F12" i="1"/>
  <c r="F10" i="1"/>
  <c r="F9" i="1"/>
  <c r="F8" i="1"/>
  <c r="F7" i="1"/>
  <c r="F6" i="1"/>
  <c r="F5" i="1"/>
  <c r="F19" i="1" s="1"/>
  <c r="F22" i="1" s="1"/>
  <c r="F24" i="1" s="1"/>
  <c r="F25" i="1" s="1"/>
  <c r="F26" i="1" s="1"/>
</calcChain>
</file>

<file path=xl/sharedStrings.xml><?xml version="1.0" encoding="utf-8"?>
<sst xmlns="http://schemas.openxmlformats.org/spreadsheetml/2006/main" count="91" uniqueCount="36">
  <si>
    <t>IZVEDBENI TROŠKOVNIK - Povećanje sigurnosti prometa na dijelu ŽC 5125 u mjestu Punat</t>
  </si>
  <si>
    <t>Lokacija 1</t>
  </si>
  <si>
    <t>I.</t>
  </si>
  <si>
    <t>PROMETNA SIGNALIZACIJA I OPREMA</t>
  </si>
  <si>
    <t>R.br.</t>
  </si>
  <si>
    <t>Opis stavke</t>
  </si>
  <si>
    <t>j.m.</t>
  </si>
  <si>
    <t>količina</t>
  </si>
  <si>
    <t>cijena [€]</t>
  </si>
  <si>
    <t>iznos</t>
  </si>
  <si>
    <t>Označavanje položaja novih prometnih radova. Stavkom su obuhvaćeni svi potrebni radovi na određivanju točnog položaja novih prometnih znakova i radara prema prometnom rješenju danom u projektu prometne opreme i signalizacije. Obračun po komadu označenog položaja.</t>
  </si>
  <si>
    <t>kom</t>
  </si>
  <si>
    <t>Ručni iskop materijala "B" kategorije u ta temelje betonskih stupova prometnih znakova s odbacivanjem materijala u stranu. Cijena uključuje sav potreban rad i materijal, prijenose i prijevoze. Obračun po m3 iskopa.</t>
  </si>
  <si>
    <t>m3</t>
  </si>
  <si>
    <t>Dobava, doprema i ugradnja betona razreda čvrstoće C 25/30 u temelje prometnih znakova. Stavka uključuje beton spremljen u betonari i dopremljen na gradilište kao i sav potreban rad i materijal potreban za dovršenje stavke. Obračun po m3 ugrađenog betona.</t>
  </si>
  <si>
    <t>Dobava i ugradnja aknera u trup temelja prije betoniranja. Ankeri se postavljaju u trup temelja prije betoniranja. Dio ankera koji izlazi iz temelja na koji se pričvšćuje stup su M16. Stavka obuhvaća sve potrebne radove i materijal za potpuno dovršenje stavke. Obračun po komadu ugrađenog ankera.</t>
  </si>
  <si>
    <t>Zatrpavanje oko temelja materijalom iz iskopa s uređenjem okolnog terena.  U cijeni je uključen sav rad, oprema, prijevozi i prijenosi potrebni za potpuno dovršenje stavke te planiranje terena i čišćenje okoline. Izvedba, kontrola kakvoće i obračun po m3 prema OTU 2-09 i 2-09.1.</t>
  </si>
  <si>
    <t>Odvoz iskopanog materijala. Ukrcaj, prijevoz i iskrcaj iskopanog materijala na reciklažno dvorište sa zbrinjavanjem sukladno Zakonu o održivom gospodarenju otpadom odvozom na reciklažno dvorište, udaljeno do 15 Km, bez obzira na vrstu vozila i kategoriju. Zbrinjavanje materijala sukladno Zakonu o održivom gospodarenju otpadom osigurava izvođač radova.
Obračun po m3 prevezenog materijala u sraslom stanju.</t>
  </si>
  <si>
    <t>Izrada horizontalne oznake za smirivanje prometa K32  s retroreflektivnim zrncima klase II. Oznake na kolniku izvode se prema prometnom elaboratu, a u skladu s važećim zakonskim i podzakonskim aktima iz područja cestovnog prometa te hrvatskim normama (HRN 1436). U cijenu ulazi sav rad, materijal prijevoz i sve ostalo što je potrebno za potpuni dovršetak posla uključujući potrebna ispitivanja kakvoće materijala i rada. Obračun je po kompletu izvedenih oznaka. Izvedba, kontrola kakvoće i obračun prema OTU 9-02 i 9-02.1.</t>
  </si>
  <si>
    <t>a.</t>
  </si>
  <si>
    <t>6 poprečnih linija</t>
  </si>
  <si>
    <t>kpl</t>
  </si>
  <si>
    <t>Postavljanje prometnih znakova s retroreflektirajućom folijom klase II, debljine lima 2 mm, 60x60 cm. Prometni znakovi postavljaju se prema projektu prometne opreme i signalizacije, a u skladu s važećim Pravilnikom o prometnim znakovima, opremi i signalizaciji na cestama i važećim hrvatskim normama koje reguliraju to područje (HRN EN 12899-1). U cijeni je uključena dobava i montaža, svi prijevozi, prijenosi i skladištenje, sav rad i materijal, te pričvrsni elementi i pribor za ugradnju po uvjetima iz projekta. Obračun je po komadu pričvršćenih znakova. Podloga prometnog znaka izrađuje se od aluminijskog lima sa dvostruko povijenim rubom. Izvedba i kontrola kakvoće prema OTU 9.01 i 9.01.3.</t>
  </si>
  <si>
    <t>- B30 - ogranicenje brzine 50 km/h</t>
  </si>
  <si>
    <t>b</t>
  </si>
  <si>
    <t>-K28, prometno zrcalo okruglo promjer 60 cm</t>
  </si>
  <si>
    <t>Dobava i ugradnja: Displej brzine (radar) sa napajanjem putem solarnog panela 100 W. Tehničke karakteristike: kućište pokazivača otporno na vatru , vodu i vandalizam , izrađeno od aluminija , obojano crnom  praškastom bojom približnih dimenzija 640x750x100 mm. Veličina brojeva  na displeju 100 mm. Prikazivanje brzine 1-99 km/h. Fiksni natpis "VAŠA BRZINA". Zaslon je LED  dvodjelni u crveno/zelenoj boji "USPORITE /HVALA". Radarska jedinica  je tipa K , s dometom senzora 80-100 metara, mjernog raspona 50-70 metara. Prihvat na kružni stup. Radni opseg -20 do +50 °C. Obračun po komadu</t>
  </si>
  <si>
    <t>Nabava, prijevoz i postavljanje stupova od FeZn cijevi, Ø 63,5 mm.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 svi prijevozi i prijenosi sa skladištenjem te sav rad i materijal za ugradnju po uvjetima iz projekta. Obračun je po m1 ugrađenih stupova.  Izvedba i kontrola kakvoće prema OTU 9-01.</t>
  </si>
  <si>
    <t>m'</t>
  </si>
  <si>
    <r>
      <t>Nabava, prijevoz i postavljanje stupova cijevi, Ø 9 cm, debljine stjenke minimalno 5mm.  Stupovi se postavljaju u skladu s projektom prometne opreme i signalizacije, važećim Pravilnikom o prometnim znakovima, opremi i signalizaciji na cestama i važećim hrvatskim normama koje reguliraju to područje. U cijeni je uključena dobava i postava stupova prema projektu,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>svi prijevozi i prijenosi sa skladištenjem te sav rad i materijal za ugradnju po uvjetima iz projekta. Obračun je po m1 ugrađenih stupova.  Izvedba i kontrola kakvoće prema OTU 9-01.</t>
    </r>
  </si>
  <si>
    <t>[€]</t>
  </si>
  <si>
    <t>REKAPITULACIJA</t>
  </si>
  <si>
    <t>UKUPNO</t>
  </si>
  <si>
    <t>PDV</t>
  </si>
  <si>
    <t>SVEUKUPNO</t>
  </si>
  <si>
    <t>Lokacija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</si>
</sst>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/>
    <xf numFmtId="4" fontId="4" fillId="2" borderId="2" xfId="0" applyNumberFormat="1" applyFont="1" applyFill="1" applyBorder="1"/>
    <xf numFmtId="4" fontId="4" fillId="2" borderId="3" xfId="0" applyNumberFormat="1" applyFont="1" applyFill="1" applyBorder="1" applyAlignment="1">
      <alignment horizontal="right"/>
    </xf>
    <xf numFmtId="0" fontId="4" fillId="0" borderId="0" xfId="0" applyFont="1"/>
    <xf numFmtId="0" fontId="4" fillId="3" borderId="4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0" fillId="0" borderId="8" xfId="0" applyNumberFormat="1" applyBorder="1" applyAlignment="1">
      <alignment horizontal="right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6" fillId="0" borderId="8" xfId="0" applyFont="1" applyBorder="1" applyAlignment="1">
      <alignment vertical="top" wrapTex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/>
    </xf>
    <xf numFmtId="4" fontId="4" fillId="4" borderId="11" xfId="0" applyNumberFormat="1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right"/>
    </xf>
    <xf numFmtId="9" fontId="4" fillId="3" borderId="2" xfId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right"/>
    </xf>
    <xf numFmtId="0" fontId="0" fillId="0" borderId="0" xfId="0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</cellXfs>
  <cellStyles count="2">
    <cellStyle name="Normalno" xfId="0" builtinId="0"/>
    <cellStyle name="Postotak" xfId="1" builtinId="5"/>
  </cellStyles>
  <dxfs count="8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justinic\Desktop\Indira%20Justinic\NABAVA%202025\Nabava%20prometna%20signalizacija\Troskovnik%20Lokacija%202.xlsx" TargetMode="External"/><Relationship Id="rId1" Type="http://schemas.openxmlformats.org/officeDocument/2006/relationships/externalLinkPath" Target="Troskovnik%20Lokacij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oskovnik_L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EB123-02EA-44A9-8952-634ADDFB7F1E}">
  <sheetPr>
    <pageSetUpPr fitToPage="1"/>
  </sheetPr>
  <dimension ref="A1:F56"/>
  <sheetViews>
    <sheetView tabSelected="1" view="pageLayout" zoomScaleNormal="100" zoomScaleSheetLayoutView="90" workbookViewId="0">
      <selection activeCell="O1" sqref="O1"/>
    </sheetView>
  </sheetViews>
  <sheetFormatPr defaultRowHeight="15" x14ac:dyDescent="0.25"/>
  <cols>
    <col min="1" max="1" width="9.140625" style="1"/>
    <col min="2" max="2" width="62.42578125" style="1" customWidth="1"/>
    <col min="4" max="4" width="9.140625" style="3" customWidth="1"/>
    <col min="5" max="5" width="10" style="3" customWidth="1"/>
    <col min="6" max="6" width="14.5703125" style="4" customWidth="1"/>
    <col min="7" max="7" width="10.140625" bestFit="1" customWidth="1"/>
  </cols>
  <sheetData>
    <row r="1" spans="1:6" x14ac:dyDescent="0.25">
      <c r="B1" s="2" t="s">
        <v>0</v>
      </c>
    </row>
    <row r="2" spans="1:6" ht="16.5" thickBot="1" x14ac:dyDescent="0.3">
      <c r="B2" s="67" t="s">
        <v>1</v>
      </c>
    </row>
    <row r="3" spans="1:6" s="10" customFormat="1" ht="15.75" thickBot="1" x14ac:dyDescent="0.3">
      <c r="A3" s="5" t="s">
        <v>2</v>
      </c>
      <c r="B3" s="6" t="s">
        <v>3</v>
      </c>
      <c r="C3" s="7"/>
      <c r="D3" s="8"/>
      <c r="E3" s="8"/>
      <c r="F3" s="9"/>
    </row>
    <row r="4" spans="1:6" ht="15.75" thickBot="1" x14ac:dyDescent="0.3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5" t="s">
        <v>9</v>
      </c>
    </row>
    <row r="5" spans="1:6" ht="75" x14ac:dyDescent="0.25">
      <c r="A5" s="16">
        <v>1</v>
      </c>
      <c r="B5" s="17" t="s">
        <v>10</v>
      </c>
      <c r="C5" s="18" t="s">
        <v>11</v>
      </c>
      <c r="D5" s="19">
        <v>2</v>
      </c>
      <c r="E5" s="19"/>
      <c r="F5" s="20" t="str">
        <f t="shared" ref="F5:F18" si="0">IF(E5&lt;&gt;0,D5*E5,"")</f>
        <v/>
      </c>
    </row>
    <row r="6" spans="1:6" ht="60" x14ac:dyDescent="0.25">
      <c r="A6" s="21">
        <v>2</v>
      </c>
      <c r="B6" s="22" t="s">
        <v>12</v>
      </c>
      <c r="C6" s="23" t="s">
        <v>13</v>
      </c>
      <c r="D6" s="24">
        <v>3.2</v>
      </c>
      <c r="E6" s="24"/>
      <c r="F6" s="20" t="str">
        <f t="shared" si="0"/>
        <v/>
      </c>
    </row>
    <row r="7" spans="1:6" ht="63" customHeight="1" x14ac:dyDescent="0.25">
      <c r="A7" s="21">
        <v>3</v>
      </c>
      <c r="B7" s="22" t="s">
        <v>14</v>
      </c>
      <c r="C7" s="23" t="s">
        <v>13</v>
      </c>
      <c r="D7" s="24">
        <v>2</v>
      </c>
      <c r="E7" s="24"/>
      <c r="F7" s="20" t="str">
        <f t="shared" si="0"/>
        <v/>
      </c>
    </row>
    <row r="8" spans="1:6" ht="75" x14ac:dyDescent="0.25">
      <c r="A8" s="21">
        <v>4</v>
      </c>
      <c r="B8" s="22" t="s">
        <v>15</v>
      </c>
      <c r="C8" s="23" t="s">
        <v>11</v>
      </c>
      <c r="D8" s="24">
        <v>4</v>
      </c>
      <c r="E8" s="24"/>
      <c r="F8" s="20" t="str">
        <f t="shared" si="0"/>
        <v/>
      </c>
    </row>
    <row r="9" spans="1:6" ht="75" x14ac:dyDescent="0.25">
      <c r="A9" s="21">
        <v>5</v>
      </c>
      <c r="B9" s="22" t="s">
        <v>16</v>
      </c>
      <c r="C9" s="23" t="s">
        <v>13</v>
      </c>
      <c r="D9" s="24">
        <v>1.2000000000000002</v>
      </c>
      <c r="E9" s="24"/>
      <c r="F9" s="20" t="str">
        <f t="shared" si="0"/>
        <v/>
      </c>
    </row>
    <row r="10" spans="1:6" ht="105" x14ac:dyDescent="0.25">
      <c r="A10" s="21">
        <v>6</v>
      </c>
      <c r="B10" s="22" t="s">
        <v>17</v>
      </c>
      <c r="C10" s="23" t="s">
        <v>13</v>
      </c>
      <c r="D10" s="24">
        <v>2</v>
      </c>
      <c r="E10" s="24"/>
      <c r="F10" s="20" t="str">
        <f t="shared" si="0"/>
        <v/>
      </c>
    </row>
    <row r="11" spans="1:6" ht="135" x14ac:dyDescent="0.25">
      <c r="A11" s="21">
        <v>7</v>
      </c>
      <c r="B11" s="17" t="s">
        <v>18</v>
      </c>
      <c r="C11" s="18"/>
      <c r="D11" s="19"/>
      <c r="E11" s="19"/>
      <c r="F11" s="20"/>
    </row>
    <row r="12" spans="1:6" x14ac:dyDescent="0.25">
      <c r="A12" s="21" t="s">
        <v>19</v>
      </c>
      <c r="B12" s="17" t="s">
        <v>20</v>
      </c>
      <c r="C12" s="18" t="s">
        <v>21</v>
      </c>
      <c r="D12" s="19">
        <v>1</v>
      </c>
      <c r="E12" s="19"/>
      <c r="F12" s="25" t="str">
        <f t="shared" si="0"/>
        <v/>
      </c>
    </row>
    <row r="13" spans="1:6" ht="165" x14ac:dyDescent="0.25">
      <c r="A13" s="21">
        <v>8</v>
      </c>
      <c r="B13" s="26" t="s">
        <v>22</v>
      </c>
      <c r="C13" s="27"/>
      <c r="D13" s="28"/>
      <c r="E13" s="28"/>
      <c r="F13" s="20" t="str">
        <f t="shared" si="0"/>
        <v/>
      </c>
    </row>
    <row r="14" spans="1:6" ht="15" customHeight="1" x14ac:dyDescent="0.25">
      <c r="A14" s="29" t="s">
        <v>19</v>
      </c>
      <c r="B14" s="26" t="s">
        <v>23</v>
      </c>
      <c r="C14" s="27" t="s">
        <v>11</v>
      </c>
      <c r="D14" s="28">
        <v>1</v>
      </c>
      <c r="E14" s="28"/>
      <c r="F14" s="20" t="str">
        <f t="shared" si="0"/>
        <v/>
      </c>
    </row>
    <row r="15" spans="1:6" ht="15" customHeight="1" x14ac:dyDescent="0.25">
      <c r="A15" s="29" t="s">
        <v>24</v>
      </c>
      <c r="B15" s="26" t="s">
        <v>25</v>
      </c>
      <c r="C15" s="27" t="s">
        <v>11</v>
      </c>
      <c r="D15" s="28">
        <v>2</v>
      </c>
      <c r="E15" s="28"/>
      <c r="F15" s="20" t="str">
        <f t="shared" si="0"/>
        <v/>
      </c>
    </row>
    <row r="16" spans="1:6" ht="142.5" customHeight="1" x14ac:dyDescent="0.25">
      <c r="A16" s="30">
        <v>9</v>
      </c>
      <c r="B16" s="31" t="s">
        <v>26</v>
      </c>
      <c r="C16" s="32" t="s">
        <v>11</v>
      </c>
      <c r="D16" s="33">
        <v>1</v>
      </c>
      <c r="E16" s="33"/>
      <c r="F16" s="25" t="str">
        <f t="shared" si="0"/>
        <v/>
      </c>
    </row>
    <row r="17" spans="1:6" ht="126.75" customHeight="1" x14ac:dyDescent="0.25">
      <c r="A17" s="30">
        <v>10</v>
      </c>
      <c r="B17" s="34" t="s">
        <v>27</v>
      </c>
      <c r="C17" s="32" t="s">
        <v>28</v>
      </c>
      <c r="D17" s="33">
        <v>4</v>
      </c>
      <c r="E17" s="33"/>
      <c r="F17" s="25" t="str">
        <f t="shared" si="0"/>
        <v/>
      </c>
    </row>
    <row r="18" spans="1:6" ht="135.75" thickBot="1" x14ac:dyDescent="0.3">
      <c r="A18" s="35">
        <v>11</v>
      </c>
      <c r="B18" s="36" t="s">
        <v>29</v>
      </c>
      <c r="C18" s="37" t="s">
        <v>28</v>
      </c>
      <c r="D18" s="38">
        <v>4</v>
      </c>
      <c r="E18" s="38"/>
      <c r="F18" s="20" t="str">
        <f t="shared" si="0"/>
        <v/>
      </c>
    </row>
    <row r="19" spans="1:6" s="10" customFormat="1" ht="15.75" thickBot="1" x14ac:dyDescent="0.3">
      <c r="A19" s="5" t="str">
        <f>A3</f>
        <v>I.</v>
      </c>
      <c r="B19" s="6" t="str">
        <f>B3&amp;" - UKUPNO"</f>
        <v>PROMETNA SIGNALIZACIJA I OPREMA - UKUPNO</v>
      </c>
      <c r="C19" s="7"/>
      <c r="D19" s="8"/>
      <c r="E19" s="39" t="s">
        <v>30</v>
      </c>
      <c r="F19" s="9">
        <f>SUM(F5:F18)</f>
        <v>0</v>
      </c>
    </row>
    <row r="20" spans="1:6" ht="15.75" thickBot="1" x14ac:dyDescent="0.3"/>
    <row r="21" spans="1:6" ht="15.75" thickBot="1" x14ac:dyDescent="0.3">
      <c r="A21" s="40"/>
      <c r="B21" s="41" t="s">
        <v>31</v>
      </c>
      <c r="C21" s="42"/>
      <c r="D21" s="43"/>
      <c r="E21" s="43"/>
      <c r="F21" s="44"/>
    </row>
    <row r="22" spans="1:6" ht="15.75" thickBot="1" x14ac:dyDescent="0.3">
      <c r="A22" s="45" t="str">
        <f>A19</f>
        <v>I.</v>
      </c>
      <c r="B22" s="46" t="str">
        <f>B19</f>
        <v>PROMETNA SIGNALIZACIJA I OPREMA - UKUPNO</v>
      </c>
      <c r="C22" s="47"/>
      <c r="D22" s="48"/>
      <c r="E22" s="48" t="s">
        <v>30</v>
      </c>
      <c r="F22" s="49">
        <f>F19</f>
        <v>0</v>
      </c>
    </row>
    <row r="23" spans="1:6" ht="15.75" thickBot="1" x14ac:dyDescent="0.3"/>
    <row r="24" spans="1:6" ht="15.75" thickBot="1" x14ac:dyDescent="0.3">
      <c r="A24" s="45"/>
      <c r="B24" s="46" t="s">
        <v>32</v>
      </c>
      <c r="C24" s="47"/>
      <c r="D24" s="48"/>
      <c r="E24" s="48" t="s">
        <v>30</v>
      </c>
      <c r="F24" s="49">
        <f>SUM(F22:F22)</f>
        <v>0</v>
      </c>
    </row>
    <row r="25" spans="1:6" ht="15.75" thickBot="1" x14ac:dyDescent="0.3">
      <c r="A25" s="45"/>
      <c r="B25" s="46" t="s">
        <v>33</v>
      </c>
      <c r="C25" s="50">
        <v>0.25</v>
      </c>
      <c r="D25" s="48"/>
      <c r="E25" s="48" t="s">
        <v>30</v>
      </c>
      <c r="F25" s="49">
        <f>F24*C25</f>
        <v>0</v>
      </c>
    </row>
    <row r="26" spans="1:6" ht="15.75" thickBot="1" x14ac:dyDescent="0.3">
      <c r="A26" s="51"/>
      <c r="B26" s="52" t="s">
        <v>34</v>
      </c>
      <c r="C26" s="53"/>
      <c r="D26" s="54"/>
      <c r="E26" s="54" t="s">
        <v>30</v>
      </c>
      <c r="F26" s="55">
        <f>F25+F24</f>
        <v>0</v>
      </c>
    </row>
    <row r="39" ht="91.5" customHeight="1" x14ac:dyDescent="0.25"/>
    <row r="56" spans="2:2" x14ac:dyDescent="0.25">
      <c r="B56" s="56"/>
    </row>
  </sheetData>
  <conditionalFormatting sqref="F19">
    <cfRule type="cellIs" dxfId="7" priority="4" operator="equal">
      <formula>0</formula>
    </cfRule>
  </conditionalFormatting>
  <conditionalFormatting sqref="F22">
    <cfRule type="cellIs" dxfId="6" priority="3" operator="equal">
      <formula>0</formula>
    </cfRule>
  </conditionalFormatting>
  <conditionalFormatting sqref="F24:F25">
    <cfRule type="cellIs" dxfId="5" priority="2" operator="equal">
      <formula>0</formula>
    </cfRule>
  </conditionalFormatting>
  <conditionalFormatting sqref="F26">
    <cfRule type="cellIs" dxfId="4" priority="1" operator="equal">
      <formula>0</formula>
    </cfRule>
  </conditionalFormatting>
  <pageMargins left="0.7" right="0.7" top="0.75" bottom="0.75" header="0.3" footer="0.3"/>
  <pageSetup paperSize="9" scale="76" fitToHeight="0" orientation="portrait" r:id="rId1"/>
  <headerFooter>
    <oddHeader>&amp;L&amp;G&amp;RBr. projekta: PR-149/23
                      List br.:&amp;P</oddHeader>
    <oddFooter xml:space="preserve">&amp;CELABORAT: POVEĆANJE SIGURNOSTI PROMETA NA DIJELU ŽUPANIJSKE CESTE ŽC 5125 U MJESTU PUNAT 
RIJEKA, SVIBANJ 2023. &amp;RLokacija 1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AB9A-6CAA-44AB-8FEF-C66CEA12EA3C}">
  <sheetPr>
    <pageSetUpPr fitToPage="1"/>
  </sheetPr>
  <dimension ref="A1:F54"/>
  <sheetViews>
    <sheetView view="pageLayout" zoomScaleNormal="100" zoomScaleSheetLayoutView="90" workbookViewId="0">
      <selection activeCell="B2" sqref="B2"/>
    </sheetView>
  </sheetViews>
  <sheetFormatPr defaultRowHeight="15" x14ac:dyDescent="0.25"/>
  <cols>
    <col min="1" max="1" width="9.140625" style="1"/>
    <col min="2" max="2" width="62.42578125" style="1" customWidth="1"/>
    <col min="4" max="4" width="9.140625" style="3" customWidth="1"/>
    <col min="5" max="5" width="10" style="3" customWidth="1"/>
    <col min="6" max="6" width="14.5703125" style="4" customWidth="1"/>
    <col min="7" max="7" width="10.140625" bestFit="1" customWidth="1"/>
  </cols>
  <sheetData>
    <row r="1" spans="1:6" x14ac:dyDescent="0.25">
      <c r="B1" s="2" t="s">
        <v>0</v>
      </c>
    </row>
    <row r="2" spans="1:6" ht="16.5" thickBot="1" x14ac:dyDescent="0.3">
      <c r="B2" s="67" t="s">
        <v>35</v>
      </c>
    </row>
    <row r="3" spans="1:6" s="10" customFormat="1" ht="15.75" thickBot="1" x14ac:dyDescent="0.3">
      <c r="A3" s="5" t="s">
        <v>2</v>
      </c>
      <c r="B3" s="6" t="s">
        <v>3</v>
      </c>
      <c r="C3" s="7"/>
      <c r="D3" s="8"/>
      <c r="E3" s="8"/>
      <c r="F3" s="9"/>
    </row>
    <row r="4" spans="1:6" ht="15.75" thickBot="1" x14ac:dyDescent="0.3">
      <c r="A4" s="11" t="s">
        <v>4</v>
      </c>
      <c r="B4" s="12" t="s">
        <v>5</v>
      </c>
      <c r="C4" s="13" t="s">
        <v>6</v>
      </c>
      <c r="D4" s="14" t="s">
        <v>7</v>
      </c>
      <c r="E4" s="14" t="s">
        <v>8</v>
      </c>
      <c r="F4" s="15" t="s">
        <v>9</v>
      </c>
    </row>
    <row r="5" spans="1:6" ht="75" x14ac:dyDescent="0.25">
      <c r="A5" s="57">
        <v>1</v>
      </c>
      <c r="B5" s="58" t="s">
        <v>10</v>
      </c>
      <c r="C5" s="59" t="s">
        <v>11</v>
      </c>
      <c r="D5" s="60">
        <v>1</v>
      </c>
      <c r="E5" s="60"/>
      <c r="F5" s="20" t="str">
        <f t="shared" ref="F5:F16" si="0">IF(E5&lt;&gt;0,D5*E5,"")</f>
        <v/>
      </c>
    </row>
    <row r="6" spans="1:6" ht="60" x14ac:dyDescent="0.25">
      <c r="A6" s="61">
        <v>2</v>
      </c>
      <c r="B6" s="62" t="s">
        <v>12</v>
      </c>
      <c r="C6" s="63" t="s">
        <v>13</v>
      </c>
      <c r="D6" s="64">
        <v>2.3000000000000003</v>
      </c>
      <c r="E6" s="64"/>
      <c r="F6" s="20" t="str">
        <f t="shared" si="0"/>
        <v/>
      </c>
    </row>
    <row r="7" spans="1:6" ht="63" customHeight="1" x14ac:dyDescent="0.25">
      <c r="A7" s="61">
        <v>3</v>
      </c>
      <c r="B7" s="62" t="s">
        <v>14</v>
      </c>
      <c r="C7" s="63" t="s">
        <v>13</v>
      </c>
      <c r="D7" s="64">
        <v>1</v>
      </c>
      <c r="E7" s="64"/>
      <c r="F7" s="20" t="str">
        <f t="shared" si="0"/>
        <v/>
      </c>
    </row>
    <row r="8" spans="1:6" ht="75" x14ac:dyDescent="0.25">
      <c r="A8" s="61">
        <v>4</v>
      </c>
      <c r="B8" s="62" t="s">
        <v>15</v>
      </c>
      <c r="C8" s="63" t="s">
        <v>11</v>
      </c>
      <c r="D8" s="64">
        <v>4</v>
      </c>
      <c r="E8" s="64"/>
      <c r="F8" s="20" t="str">
        <f t="shared" si="0"/>
        <v/>
      </c>
    </row>
    <row r="9" spans="1:6" ht="75" x14ac:dyDescent="0.25">
      <c r="A9" s="61">
        <v>5</v>
      </c>
      <c r="B9" s="62" t="s">
        <v>16</v>
      </c>
      <c r="C9" s="63" t="s">
        <v>13</v>
      </c>
      <c r="D9" s="64">
        <v>1.3000000000000003</v>
      </c>
      <c r="E9" s="64"/>
      <c r="F9" s="20" t="str">
        <f t="shared" si="0"/>
        <v/>
      </c>
    </row>
    <row r="10" spans="1:6" ht="105" x14ac:dyDescent="0.25">
      <c r="A10" s="61">
        <v>6</v>
      </c>
      <c r="B10" s="62" t="s">
        <v>17</v>
      </c>
      <c r="C10" s="63" t="s">
        <v>13</v>
      </c>
      <c r="D10" s="64">
        <v>1</v>
      </c>
      <c r="E10" s="64"/>
      <c r="F10" s="20" t="str">
        <f t="shared" si="0"/>
        <v/>
      </c>
    </row>
    <row r="11" spans="1:6" ht="135" x14ac:dyDescent="0.25">
      <c r="A11" s="61">
        <v>7</v>
      </c>
      <c r="B11" s="58" t="s">
        <v>18</v>
      </c>
      <c r="C11" s="59"/>
      <c r="D11" s="60"/>
      <c r="E11" s="60"/>
      <c r="F11" s="20"/>
    </row>
    <row r="12" spans="1:6" x14ac:dyDescent="0.25">
      <c r="A12" s="61" t="s">
        <v>19</v>
      </c>
      <c r="B12" s="58" t="s">
        <v>20</v>
      </c>
      <c r="C12" s="59" t="s">
        <v>21</v>
      </c>
      <c r="D12" s="60">
        <v>1</v>
      </c>
      <c r="E12" s="60"/>
      <c r="F12" s="25" t="str">
        <f t="shared" si="0"/>
        <v/>
      </c>
    </row>
    <row r="13" spans="1:6" ht="165" x14ac:dyDescent="0.25">
      <c r="A13" s="61">
        <v>8</v>
      </c>
      <c r="B13" s="26" t="s">
        <v>22</v>
      </c>
      <c r="C13" s="27"/>
      <c r="D13" s="28"/>
      <c r="E13" s="28"/>
      <c r="F13" s="20" t="str">
        <f t="shared" si="0"/>
        <v/>
      </c>
    </row>
    <row r="14" spans="1:6" ht="15" customHeight="1" x14ac:dyDescent="0.25">
      <c r="A14" s="29" t="s">
        <v>19</v>
      </c>
      <c r="B14" s="26" t="s">
        <v>23</v>
      </c>
      <c r="C14" s="27" t="s">
        <v>11</v>
      </c>
      <c r="D14" s="28">
        <v>1</v>
      </c>
      <c r="E14" s="28"/>
      <c r="F14" s="20" t="str">
        <f t="shared" si="0"/>
        <v/>
      </c>
    </row>
    <row r="15" spans="1:6" ht="142.5" customHeight="1" x14ac:dyDescent="0.25">
      <c r="A15" s="30">
        <v>9</v>
      </c>
      <c r="B15" s="31" t="s">
        <v>26</v>
      </c>
      <c r="C15" s="32" t="s">
        <v>11</v>
      </c>
      <c r="D15" s="33">
        <v>1</v>
      </c>
      <c r="E15" s="33"/>
      <c r="F15" s="25" t="str">
        <f t="shared" si="0"/>
        <v/>
      </c>
    </row>
    <row r="16" spans="1:6" ht="135.75" thickBot="1" x14ac:dyDescent="0.3">
      <c r="A16" s="35">
        <v>10</v>
      </c>
      <c r="B16" s="36" t="s">
        <v>29</v>
      </c>
      <c r="C16" s="37" t="s">
        <v>28</v>
      </c>
      <c r="D16" s="38">
        <v>4</v>
      </c>
      <c r="E16" s="38"/>
      <c r="F16" s="20" t="str">
        <f t="shared" si="0"/>
        <v/>
      </c>
    </row>
    <row r="17" spans="1:6" s="10" customFormat="1" ht="15.75" thickBot="1" x14ac:dyDescent="0.3">
      <c r="A17" s="5" t="str">
        <f>A3</f>
        <v>I.</v>
      </c>
      <c r="B17" s="6" t="str">
        <f>B3&amp;" - UKUPNO"</f>
        <v>PROMETNA SIGNALIZACIJA I OPREMA - UKUPNO</v>
      </c>
      <c r="C17" s="7"/>
      <c r="D17" s="8"/>
      <c r="E17" s="39" t="s">
        <v>30</v>
      </c>
      <c r="F17" s="9">
        <f>SUM(F5:F16)</f>
        <v>0</v>
      </c>
    </row>
    <row r="18" spans="1:6" ht="15.75" thickBot="1" x14ac:dyDescent="0.3"/>
    <row r="19" spans="1:6" ht="15.75" thickBot="1" x14ac:dyDescent="0.3">
      <c r="A19" s="65"/>
      <c r="B19" s="41" t="s">
        <v>31</v>
      </c>
      <c r="C19" s="42"/>
      <c r="D19" s="43"/>
      <c r="E19" s="43"/>
      <c r="F19" s="44"/>
    </row>
    <row r="20" spans="1:6" ht="15.75" thickBot="1" x14ac:dyDescent="0.3">
      <c r="A20" s="45" t="str">
        <f>A17</f>
        <v>I.</v>
      </c>
      <c r="B20" s="46" t="str">
        <f>B17</f>
        <v>PROMETNA SIGNALIZACIJA I OPREMA - UKUPNO</v>
      </c>
      <c r="C20" s="47"/>
      <c r="D20" s="48"/>
      <c r="E20" s="48" t="s">
        <v>30</v>
      </c>
      <c r="F20" s="49">
        <f>F17</f>
        <v>0</v>
      </c>
    </row>
    <row r="21" spans="1:6" ht="15.75" thickBot="1" x14ac:dyDescent="0.3"/>
    <row r="22" spans="1:6" ht="15.75" thickBot="1" x14ac:dyDescent="0.3">
      <c r="A22" s="45"/>
      <c r="B22" s="46" t="s">
        <v>32</v>
      </c>
      <c r="C22" s="47"/>
      <c r="D22" s="48"/>
      <c r="E22" s="48" t="s">
        <v>30</v>
      </c>
      <c r="F22" s="49">
        <f>SUM(F20:F20)</f>
        <v>0</v>
      </c>
    </row>
    <row r="23" spans="1:6" ht="15.75" thickBot="1" x14ac:dyDescent="0.3">
      <c r="A23" s="45"/>
      <c r="B23" s="46" t="s">
        <v>33</v>
      </c>
      <c r="C23" s="50">
        <v>0.25</v>
      </c>
      <c r="D23" s="48"/>
      <c r="E23" s="48" t="s">
        <v>30</v>
      </c>
      <c r="F23" s="49">
        <f>F22*C23</f>
        <v>0</v>
      </c>
    </row>
    <row r="24" spans="1:6" ht="15.75" thickBot="1" x14ac:dyDescent="0.3">
      <c r="A24" s="66"/>
      <c r="B24" s="52" t="s">
        <v>34</v>
      </c>
      <c r="C24" s="53"/>
      <c r="D24" s="54"/>
      <c r="E24" s="54" t="s">
        <v>30</v>
      </c>
      <c r="F24" s="55">
        <f>F23+F22</f>
        <v>0</v>
      </c>
    </row>
    <row r="37" ht="91.5" customHeight="1" x14ac:dyDescent="0.25"/>
    <row r="54" spans="2:2" x14ac:dyDescent="0.25">
      <c r="B54" s="56"/>
    </row>
  </sheetData>
  <conditionalFormatting sqref="F17">
    <cfRule type="cellIs" dxfId="3" priority="4" operator="equal">
      <formula>0</formula>
    </cfRule>
  </conditionalFormatting>
  <conditionalFormatting sqref="F20">
    <cfRule type="cellIs" dxfId="2" priority="3" operator="equal">
      <formula>0</formula>
    </cfRule>
  </conditionalFormatting>
  <conditionalFormatting sqref="F22:F23">
    <cfRule type="cellIs" dxfId="1" priority="2" operator="equal">
      <formula>0</formula>
    </cfRule>
  </conditionalFormatting>
  <conditionalFormatting sqref="F24">
    <cfRule type="cellIs" dxfId="0" priority="1" operator="equal">
      <formula>0</formula>
    </cfRule>
  </conditionalFormatting>
  <pageMargins left="0.7" right="0.7" top="0.75" bottom="0.75" header="0.3" footer="0.3"/>
  <pageSetup paperSize="9" scale="76" fitToHeight="0" orientation="portrait" r:id="rId1"/>
  <headerFooter>
    <oddHeader>&amp;L&amp;G&amp;RBr. projekta: PR-211/20
                      List br.:&amp;P</oddHeader>
    <oddFooter>&amp;CELABORAT: POVEĆANJE SIGURNOSTI PROMETA NA DIJELU ŽUPANIJSKE CESTE ŽC 5125 U MJESTU PUNAT 
RIJEKA, SVIBANJ 2023. &amp;RLokacija 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troskovnik_L1</vt:lpstr>
      <vt:lpstr>troskovnik_L2</vt:lpstr>
      <vt:lpstr>troskovnik_L1!Podrucje_ispisa</vt:lpstr>
      <vt:lpstr>troskovnik_L2!Podrucje_ispisa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Justinić</dc:creator>
  <cp:lastModifiedBy>Indira Justinić</cp:lastModifiedBy>
  <dcterms:created xsi:type="dcterms:W3CDTF">2025-11-06T12:51:46Z</dcterms:created>
  <dcterms:modified xsi:type="dcterms:W3CDTF">2025-11-06T14:17:05Z</dcterms:modified>
</cp:coreProperties>
</file>