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klekovic\Documents\2025. godina\vijeće\4. sjednica OV\konačno\za potpis\"/>
    </mc:Choice>
  </mc:AlternateContent>
  <xr:revisionPtr revIDLastSave="0" documentId="8_{A5DFC0E0-3213-4B62-85A9-CD98406A2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GRAĐENJA 2026.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6" l="1"/>
  <c r="E237" i="6"/>
  <c r="E242" i="6"/>
  <c r="E250" i="6"/>
  <c r="D135" i="6"/>
  <c r="D114" i="6"/>
  <c r="D201" i="6"/>
  <c r="D34" i="6"/>
  <c r="F32" i="6"/>
  <c r="D117" i="6"/>
  <c r="F116" i="6"/>
  <c r="E259" i="6" l="1"/>
  <c r="E260" i="6"/>
  <c r="E261" i="6"/>
  <c r="E262" i="6"/>
  <c r="E258" i="6"/>
  <c r="E251" i="6"/>
  <c r="E252" i="6"/>
  <c r="D82" i="6"/>
  <c r="F81" i="6"/>
  <c r="D170" i="6" l="1"/>
  <c r="F167" i="6" s="1"/>
  <c r="F169" i="6"/>
  <c r="D107" i="6"/>
  <c r="F106" i="6"/>
  <c r="D104" i="6"/>
  <c r="D131" i="6"/>
  <c r="D41" i="6"/>
  <c r="F40" i="6"/>
  <c r="E255" i="6" l="1"/>
  <c r="D152" i="6" l="1"/>
  <c r="D128" i="6"/>
  <c r="D97" i="6"/>
  <c r="F94" i="6" s="1"/>
  <c r="E238" i="6" s="1"/>
  <c r="D88" i="6"/>
  <c r="F84" i="6" s="1"/>
  <c r="E235" i="6" s="1"/>
  <c r="D38" i="6"/>
  <c r="D76" i="6"/>
  <c r="D72" i="6"/>
  <c r="D67" i="6"/>
  <c r="D145" i="6"/>
  <c r="F144" i="6"/>
  <c r="F124" i="6"/>
  <c r="F121" i="6"/>
  <c r="D110" i="6"/>
  <c r="F101" i="6" s="1"/>
  <c r="E239" i="6" s="1"/>
  <c r="F80" i="6"/>
  <c r="F37" i="6"/>
  <c r="F36" i="6"/>
  <c r="D125" i="6"/>
  <c r="F75" i="6"/>
  <c r="F71" i="6"/>
  <c r="E256" i="6" l="1"/>
  <c r="F64" i="6"/>
  <c r="F30" i="6"/>
  <c r="F197" i="6"/>
  <c r="E241" i="6" s="1"/>
  <c r="F142" i="6"/>
  <c r="E243" i="6" s="1"/>
  <c r="F66" i="6"/>
  <c r="F208" i="6"/>
  <c r="F155" i="6"/>
  <c r="D122" i="6"/>
  <c r="F109" i="6"/>
  <c r="E254" i="6" s="1"/>
  <c r="F103" i="6"/>
  <c r="F87" i="6"/>
  <c r="F86" i="6"/>
  <c r="F79" i="6"/>
  <c r="E257" i="6" s="1"/>
  <c r="F70" i="6"/>
  <c r="E234" i="6" l="1"/>
  <c r="E249" i="6"/>
  <c r="E263" i="6" s="1"/>
  <c r="F181" i="6"/>
  <c r="F28" i="6"/>
  <c r="F119" i="6"/>
  <c r="E240" i="6" s="1"/>
  <c r="F62" i="6" l="1"/>
  <c r="F230" i="6" s="1"/>
  <c r="E244" i="6" l="1"/>
</calcChain>
</file>

<file path=xl/sharedStrings.xml><?xml version="1.0" encoding="utf-8"?>
<sst xmlns="http://schemas.openxmlformats.org/spreadsheetml/2006/main" count="362" uniqueCount="197">
  <si>
    <t>Članak 1.</t>
  </si>
  <si>
    <t>Ovim Programom građenja komunalne infrastrukture  (u daljnjem tekstu: Program) određuju su građevine komunalne infrastrukture koje će se: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</si>
  <si>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</si>
  <si>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</si>
  <si>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</si>
  <si>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</si>
  <si>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</si>
  <si>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</si>
  <si>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</si>
  <si>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</si>
  <si>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</si>
  <si>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</si>
  <si>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</si>
  <si>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</si>
  <si>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</si>
  <si>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</si>
  <si>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</si>
  <si>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</si>
  <si>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</si>
  <si>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</si>
  <si>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</si>
  <si>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</si>
  <si>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</si>
  <si>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</si>
  <si>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</si>
  <si>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</si>
  <si>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</si>
  <si>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</si>
  <si>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</si>
  <si>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</si>
  <si>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</si>
  <si>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</si>
  <si>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UKUPNO</t>
  </si>
  <si>
    <t>b)</t>
  </si>
  <si>
    <t>R213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</si>
  <si>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</si>
  <si>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</si>
  <si>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</si>
  <si>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</si>
  <si>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</si>
  <si>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</si>
  <si>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</si>
  <si>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</si>
  <si>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</si>
  <si>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</si>
  <si>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</si>
  <si>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</si>
  <si>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</si>
  <si>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</si>
  <si>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</si>
  <si>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</si>
  <si>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</si>
  <si>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</si>
  <si>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</si>
  <si>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</si>
  <si>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</si>
  <si>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</si>
  <si>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</si>
  <si>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</si>
  <si>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</si>
  <si>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</si>
  <si>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</si>
  <si>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</si>
  <si>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</si>
  <si>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</si>
  <si>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</si>
  <si>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</si>
  <si>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</si>
  <si>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</si>
  <si>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</si>
  <si>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</si>
  <si>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</si>
  <si>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</si>
  <si>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</si>
  <si>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</si>
  <si>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</si>
  <si>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</si>
  <si>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</si>
  <si>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</si>
  <si>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</si>
  <si>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</si>
  <si>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</si>
  <si>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</si>
  <si>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</si>
  <si>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</si>
  <si>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R256</t>
  </si>
  <si>
    <t>Ostala ulaganja u izgradnju građevina oborinske odvodnje</t>
  </si>
  <si>
    <t>3.</t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</si>
  <si>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</si>
  <si>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</si>
  <si>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</si>
  <si>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</si>
  <si>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</si>
  <si>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</si>
  <si>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</si>
  <si>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</si>
  <si>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</si>
  <si>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</si>
  <si>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</si>
  <si>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</si>
  <si>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</si>
  <si>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</si>
  <si>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</si>
  <si>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</si>
  <si>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</si>
  <si>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</si>
  <si>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</si>
  <si>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</si>
  <si>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</si>
  <si>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</si>
  <si>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</si>
  <si>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</si>
  <si>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</si>
  <si>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</si>
  <si>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</si>
  <si>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</si>
  <si>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</si>
  <si>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</si>
  <si>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</si>
  <si>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</si>
  <si>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</si>
  <si>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</si>
  <si>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</si>
  <si>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a) ostali prihodi posebnih namjena</t>
  </si>
  <si>
    <t>b) vodni doprinos</t>
  </si>
  <si>
    <r>
      <rPr>
        <b/>
        <sz val="7"/>
        <rFont val="Times New Roman"/>
        <family val="1"/>
      </rPr>
      <t>UKUPNO</t>
    </r>
  </si>
  <si>
    <t>Članak 4.</t>
  </si>
  <si>
    <t>PREDSJEDNIK</t>
  </si>
  <si>
    <t>3.1.</t>
  </si>
  <si>
    <t>NERAZVRSTANE CESTE</t>
  </si>
  <si>
    <t>projektna dokumentacija</t>
  </si>
  <si>
    <t>d)</t>
  </si>
  <si>
    <t>4.9.</t>
  </si>
  <si>
    <t>4.7.</t>
  </si>
  <si>
    <t>Izgradnja nerazvrstane ceste KPP19</t>
  </si>
  <si>
    <t xml:space="preserve">Izgradnja nogostupa I.G.Kovačića </t>
  </si>
  <si>
    <t>Izgradnja javne rasvjete u parkovima</t>
  </si>
  <si>
    <t>Ostala ulaganja u javnu rasvjetu - Punat i Stara Baška</t>
  </si>
  <si>
    <t>gradnja</t>
  </si>
  <si>
    <t>c)ostali prihodi od prodaje nefinacijske imovine</t>
  </si>
  <si>
    <t>a) kapitalne pomoći od izvanproračunskog korisnika</t>
  </si>
  <si>
    <t>PROCJENA TROŠKOVA (EUR)</t>
  </si>
  <si>
    <t>PROCJENA TROŠKOVA  (EUR)</t>
  </si>
  <si>
    <t>Izgradnja nerazvrstane ceste SU 12</t>
  </si>
  <si>
    <t>4.</t>
  </si>
  <si>
    <t>komunalni doprinos</t>
  </si>
  <si>
    <t>ostali prihodi od prodaje nefinancijske imovine</t>
  </si>
  <si>
    <t>R215.1</t>
  </si>
  <si>
    <t>ostali prihodi posebne namjene</t>
  </si>
  <si>
    <t>R256.1</t>
  </si>
  <si>
    <t>vodni doprinos</t>
  </si>
  <si>
    <t>Izgradnja javne rasvjete u Ulici Frankopanska</t>
  </si>
  <si>
    <t>e)</t>
  </si>
  <si>
    <t>R413.1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</si>
  <si>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2025.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</si>
  <si>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1.KOMUNALNOG DOPRINOSA</t>
  </si>
  <si>
    <t>3.CIJENE KOMUNALNE USLUGE</t>
  </si>
  <si>
    <t>4.NAKNADE ZA KONCESIJU</t>
  </si>
  <si>
    <t>6.FONDOVA EUROPSKE UNIJE</t>
  </si>
  <si>
    <t>7.UGOVORA, NAKNADA I DRUGIH IZVORA</t>
  </si>
  <si>
    <t>8.DONACIJA</t>
  </si>
  <si>
    <t>2.KOMUNALNE NAKNADE</t>
  </si>
  <si>
    <t>d)opći prihodi i primici</t>
  </si>
  <si>
    <t>b) kapitalne pomoći iz županijskog proračuna</t>
  </si>
  <si>
    <t>Uređenje groblja</t>
  </si>
  <si>
    <t>Ovaj Program objavit će se u "Službenim novinama Primorsko-goranske županije", a stupa na snagu 1. siječnja 2026. godine.</t>
  </si>
  <si>
    <t>PROGRAM
građenja komunalne infrastrukture na području Općine Punat u 2026. godini</t>
  </si>
  <si>
    <t>Izgradnja nerazvrstane ceste SU 15</t>
  </si>
  <si>
    <t>R645</t>
  </si>
  <si>
    <t>R592</t>
  </si>
  <si>
    <t>Izgradnja nerazvrstane ceste OU 41</t>
  </si>
  <si>
    <t>Izgradnja OU 17</t>
  </si>
  <si>
    <t>Ulaganje u oborinsku odvodnju OU 17</t>
  </si>
  <si>
    <t>Izgradnja javne rasvjete zaobilaznica</t>
  </si>
  <si>
    <t>Izgradnja javne rasvjete OU 17</t>
  </si>
  <si>
    <t>Božićno-novogodišnja rasvjeta</t>
  </si>
  <si>
    <t>GRAĐEVINE I UREĐAJI JAVNE NAMJENE</t>
  </si>
  <si>
    <t>Reciklažno dvorište</t>
  </si>
  <si>
    <t>Tržnica</t>
  </si>
  <si>
    <t>Građevine komunalne infrastrukture koje će se graditi izvan građevinskog područja</t>
  </si>
  <si>
    <r>
      <rPr>
        <sz val="7"/>
        <rFont val="Arial"/>
        <family val="2"/>
      </rPr>
      <t>4.1.</t>
    </r>
  </si>
  <si>
    <t>opći prihodi i primici</t>
  </si>
  <si>
    <t>R215</t>
  </si>
  <si>
    <t>R212.3</t>
  </si>
  <si>
    <t>WC na javnoj površini</t>
  </si>
  <si>
    <t>R682</t>
  </si>
  <si>
    <t>komunalna naknada</t>
  </si>
  <si>
    <t>R359.05</t>
  </si>
  <si>
    <t>R665.3</t>
  </si>
  <si>
    <t>R665.2</t>
  </si>
  <si>
    <t>R415.6</t>
  </si>
  <si>
    <t>5. PRORAČUNA OPĆINE PUNAT</t>
  </si>
  <si>
    <t>Na temelju članka 67. Zakona o komunalnom gospodarstvu ("Narodne  novine" broj 68/18, 110/18, 32/20 i 145/24) i članka 32. Statuta Općine Punat ("Službene  novine Primorsko - goranske županije" broj 36/22), Općinsko vijeće Općine Punat, na 4. sjednici održanoj 25. studenoga 2025. godine, donosi</t>
  </si>
  <si>
    <t>KLASA: 024-05/25-01/6</t>
  </si>
  <si>
    <t>URBROJ: 2170-31-01-25-16</t>
  </si>
  <si>
    <t>Punat, 25. studenoga 2025. godine</t>
  </si>
  <si>
    <t>Ivan Orlić, mag.cin.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</si>
</sst>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35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b/>
      <sz val="7"/>
      <color rgb="FFFF0000"/>
      <name val="Times New Roman"/>
      <family val="1"/>
      <charset val="238"/>
    </font>
    <font>
      <sz val="10"/>
      <color rgb="FF000000"/>
      <name val="Ariel"/>
      <charset val="238"/>
    </font>
    <font>
      <sz val="10"/>
      <color rgb="FF000000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214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center" vertical="top" wrapText="1"/>
    </xf>
    <xf numFmtId="0" fontId="18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8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4" fontId="12" fillId="0" borderId="10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" fontId="12" fillId="4" borderId="10" xfId="0" applyNumberFormat="1" applyFont="1" applyFill="1" applyBorder="1" applyAlignment="1">
      <alignment horizontal="right" vertical="top" shrinkToFit="1"/>
    </xf>
    <xf numFmtId="4" fontId="18" fillId="4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0" fontId="12" fillId="0" borderId="1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 indent="6"/>
    </xf>
    <xf numFmtId="0" fontId="10" fillId="0" borderId="10" xfId="0" applyFont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top" wrapText="1" indent="4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left" wrapText="1"/>
    </xf>
    <xf numFmtId="4" fontId="18" fillId="0" borderId="0" xfId="0" applyNumberFormat="1" applyFont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top" shrinkToFit="1"/>
    </xf>
    <xf numFmtId="0" fontId="12" fillId="0" borderId="1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 shrinkToFit="1"/>
    </xf>
    <xf numFmtId="4" fontId="12" fillId="0" borderId="4" xfId="0" applyNumberFormat="1" applyFont="1" applyBorder="1" applyAlignment="1">
      <alignment horizontal="center" vertical="top" wrapText="1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6"/>
    </xf>
    <xf numFmtId="4" fontId="23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4" fontId="2" fillId="0" borderId="17" xfId="0" applyNumberFormat="1" applyFont="1" applyBorder="1" applyAlignment="1">
      <alignment horizontal="right" vertical="top" wrapText="1"/>
    </xf>
    <xf numFmtId="0" fontId="25" fillId="0" borderId="19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0" fillId="0" borderId="20" xfId="0" applyBorder="1" applyAlignment="1">
      <alignment horizontal="left" wrapText="1"/>
    </xf>
    <xf numFmtId="0" fontId="6" fillId="0" borderId="21" xfId="0" applyFont="1" applyBorder="1" applyAlignment="1">
      <alignment horizontal="left" vertical="top" wrapText="1"/>
    </xf>
    <xf numFmtId="4" fontId="26" fillId="0" borderId="22" xfId="0" applyNumberFormat="1" applyFont="1" applyBorder="1" applyAlignment="1">
      <alignment horizontal="right" vertical="top" shrinkToFit="1"/>
    </xf>
    <xf numFmtId="4" fontId="0" fillId="0" borderId="23" xfId="0" applyNumberFormat="1" applyBorder="1" applyAlignment="1">
      <alignment horizontal="left" wrapText="1"/>
    </xf>
    <xf numFmtId="0" fontId="6" fillId="0" borderId="23" xfId="0" applyFont="1" applyBorder="1" applyAlignment="1">
      <alignment horizontal="left" vertical="top" wrapText="1"/>
    </xf>
    <xf numFmtId="43" fontId="0" fillId="0" borderId="0" xfId="1" applyFont="1" applyFill="1" applyAlignment="1">
      <alignment horizontal="left" vertical="top"/>
    </xf>
    <xf numFmtId="43" fontId="0" fillId="0" borderId="20" xfId="1" applyFont="1" applyFill="1" applyBorder="1" applyAlignment="1">
      <alignment horizontal="left" wrapText="1"/>
    </xf>
    <xf numFmtId="43" fontId="27" fillId="0" borderId="23" xfId="1" applyFont="1" applyFill="1" applyBorder="1" applyAlignment="1">
      <alignment horizontal="left" vertical="top" wrapText="1"/>
    </xf>
    <xf numFmtId="43" fontId="19" fillId="0" borderId="0" xfId="1" applyFont="1" applyFill="1" applyAlignment="1">
      <alignment horizontal="left" wrapText="1"/>
    </xf>
    <xf numFmtId="43" fontId="28" fillId="0" borderId="20" xfId="1" applyFont="1" applyFill="1" applyBorder="1" applyAlignment="1">
      <alignment horizontal="right" vertical="top" shrinkToFit="1"/>
    </xf>
    <xf numFmtId="43" fontId="0" fillId="0" borderId="23" xfId="1" applyFont="1" applyFill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4" fontId="30" fillId="0" borderId="9" xfId="0" applyNumberFormat="1" applyFont="1" applyBorder="1" applyAlignment="1">
      <alignment horizontal="right" vertical="top" shrinkToFit="1"/>
    </xf>
    <xf numFmtId="0" fontId="1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4" fontId="16" fillId="0" borderId="3" xfId="0" applyNumberFormat="1" applyFont="1" applyBorder="1" applyAlignment="1">
      <alignment horizontal="right" vertical="top" shrinkToFi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 wrapText="1"/>
    </xf>
    <xf numFmtId="0" fontId="10" fillId="5" borderId="10" xfId="0" applyFont="1" applyFill="1" applyBorder="1" applyAlignment="1">
      <alignment horizontal="left" vertical="top" wrapText="1"/>
    </xf>
    <xf numFmtId="0" fontId="22" fillId="5" borderId="10" xfId="0" applyFont="1" applyFill="1" applyBorder="1" applyAlignment="1">
      <alignment horizontal="left" wrapText="1"/>
    </xf>
    <xf numFmtId="4" fontId="10" fillId="5" borderId="10" xfId="0" applyNumberFormat="1" applyFont="1" applyFill="1" applyBorder="1" applyAlignment="1">
      <alignment horizontal="right" vertical="top" shrinkToFit="1"/>
    </xf>
    <xf numFmtId="4" fontId="10" fillId="5" borderId="26" xfId="0" applyNumberFormat="1" applyFont="1" applyFill="1" applyBorder="1" applyAlignment="1">
      <alignment horizontal="right" vertical="top" shrinkToFi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wrapText="1"/>
    </xf>
    <xf numFmtId="164" fontId="7" fillId="6" borderId="0" xfId="0" applyNumberFormat="1" applyFont="1" applyFill="1" applyAlignment="1">
      <alignment horizontal="left" vertical="top" shrinkToFit="1"/>
    </xf>
    <xf numFmtId="4" fontId="18" fillId="6" borderId="0" xfId="0" applyNumberFormat="1" applyFont="1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4" fontId="10" fillId="6" borderId="0" xfId="0" applyNumberFormat="1" applyFont="1" applyFill="1" applyAlignment="1">
      <alignment horizontal="right" vertical="top" shrinkToFi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4" fontId="11" fillId="5" borderId="0" xfId="0" applyNumberFormat="1" applyFont="1" applyFill="1" applyAlignment="1">
      <alignment horizontal="right" vertical="top" shrinkToFit="1"/>
    </xf>
    <xf numFmtId="0" fontId="0" fillId="6" borderId="0" xfId="0" applyFill="1" applyAlignment="1">
      <alignment horizontal="left" wrapText="1"/>
    </xf>
    <xf numFmtId="4" fontId="0" fillId="6" borderId="0" xfId="0" applyNumberFormat="1" applyFill="1" applyAlignment="1">
      <alignment horizontal="left" wrapText="1"/>
    </xf>
    <xf numFmtId="4" fontId="7" fillId="6" borderId="0" xfId="0" applyNumberFormat="1" applyFont="1" applyFill="1" applyAlignment="1">
      <alignment horizontal="right" vertical="top" shrinkToFit="1"/>
    </xf>
    <xf numFmtId="0" fontId="11" fillId="0" borderId="0" xfId="0" applyFont="1" applyAlignment="1">
      <alignment horizontal="center" vertical="top" wrapText="1"/>
    </xf>
    <xf numFmtId="0" fontId="18" fillId="5" borderId="0" xfId="0" applyFont="1" applyFill="1" applyAlignment="1">
      <alignment horizontal="left" wrapText="1"/>
    </xf>
    <xf numFmtId="0" fontId="24" fillId="6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4" xfId="0" applyFont="1" applyBorder="1" applyAlignment="1">
      <alignment horizontal="center" vertical="top" wrapText="1"/>
    </xf>
    <xf numFmtId="4" fontId="12" fillId="0" borderId="8" xfId="0" applyNumberFormat="1" applyFont="1" applyBorder="1" applyAlignment="1">
      <alignment horizontal="right" vertical="top" shrinkToFit="1"/>
    </xf>
    <xf numFmtId="0" fontId="32" fillId="0" borderId="0" xfId="0" applyFont="1" applyAlignment="1">
      <alignment horizontal="left" wrapText="1"/>
    </xf>
    <xf numFmtId="0" fontId="12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15" xfId="0" applyFont="1" applyBorder="1" applyAlignment="1">
      <alignment horizontal="left" vertical="top" wrapText="1" indent="4"/>
    </xf>
    <xf numFmtId="0" fontId="12" fillId="0" borderId="13" xfId="0" applyFont="1" applyBorder="1" applyAlignment="1">
      <alignment horizontal="center" vertical="top" wrapText="1"/>
    </xf>
    <xf numFmtId="4" fontId="12" fillId="0" borderId="25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 indent="4"/>
    </xf>
    <xf numFmtId="0" fontId="12" fillId="0" borderId="1" xfId="0" applyFont="1" applyBorder="1" applyAlignment="1">
      <alignment horizontal="left" vertical="top" wrapText="1"/>
    </xf>
    <xf numFmtId="4" fontId="25" fillId="0" borderId="13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center" vertical="top" wrapText="1"/>
    </xf>
    <xf numFmtId="4" fontId="12" fillId="0" borderId="27" xfId="0" applyNumberFormat="1" applyFont="1" applyBorder="1" applyAlignment="1">
      <alignment horizontal="right" vertical="top" shrinkToFit="1"/>
    </xf>
    <xf numFmtId="0" fontId="11" fillId="0" borderId="5" xfId="0" applyFont="1" applyBorder="1" applyAlignment="1">
      <alignment horizontal="center" vertical="top"/>
    </xf>
    <xf numFmtId="4" fontId="11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4" fontId="26" fillId="0" borderId="20" xfId="0" applyNumberFormat="1" applyFont="1" applyBorder="1" applyAlignment="1">
      <alignment horizontal="right" vertical="top" shrinkToFi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3" xfId="0" applyNumberFormat="1" applyFont="1" applyBorder="1" applyAlignment="1">
      <alignment horizontal="left" wrapText="1"/>
    </xf>
    <xf numFmtId="0" fontId="12" fillId="0" borderId="12" xfId="0" applyFont="1" applyBorder="1" applyAlignment="1">
      <alignment horizontal="center" vertical="top" wrapText="1"/>
    </xf>
    <xf numFmtId="4" fontId="12" fillId="0" borderId="9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/>
    </xf>
    <xf numFmtId="4" fontId="12" fillId="0" borderId="28" xfId="0" applyNumberFormat="1" applyFont="1" applyBorder="1" applyAlignment="1">
      <alignment horizontal="right" vertical="top" shrinkToFit="1"/>
    </xf>
    <xf numFmtId="4" fontId="12" fillId="0" borderId="29" xfId="0" applyNumberFormat="1" applyFont="1" applyBorder="1" applyAlignment="1">
      <alignment horizontal="center" vertical="top" wrapText="1" shrinkToFit="1"/>
    </xf>
    <xf numFmtId="4" fontId="12" fillId="0" borderId="11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Alignment="1">
      <alignment horizontal="center" vertical="top" wrapText="1" shrinkToFit="1"/>
    </xf>
    <xf numFmtId="0" fontId="10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1" fillId="0" borderId="3" xfId="0" applyFont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18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0" fillId="6" borderId="0" xfId="0" applyFont="1" applyFill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2" fontId="13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6AB3-1B07-4843-B410-4B46CD4C2C3C}">
  <sheetPr>
    <pageSetUpPr fitToPage="1"/>
  </sheetPr>
  <dimension ref="A1:M273"/>
  <sheetViews>
    <sheetView tabSelected="1" zoomScale="136" zoomScaleNormal="136" workbookViewId="0">
      <selection activeCell="E273" sqref="E273"/>
    </sheetView>
  </sheetViews>
  <sheetFormatPr defaultRowHeight="12.75"/>
  <cols>
    <col min="1" max="1" width="7.83203125" style="2" customWidth="1"/>
    <col min="2" max="2" width="32.8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3" customWidth="1"/>
    <col min="7" max="8" width="12.83203125" style="2" bestFit="1" customWidth="1"/>
    <col min="9" max="9" width="11.1640625" style="2" bestFit="1" customWidth="1"/>
    <col min="10" max="16384" width="9.33203125" style="2"/>
  </cols>
  <sheetData>
    <row r="1" spans="1:6" ht="17.100000000000001" customHeight="1">
      <c r="A1" s="53"/>
      <c r="B1" s="53"/>
      <c r="C1" s="53"/>
      <c r="D1" s="53"/>
      <c r="E1" s="53"/>
      <c r="F1" s="1"/>
    </row>
    <row r="2" spans="1:6" ht="20.25" customHeight="1">
      <c r="A2" s="177" t="s">
        <v>192</v>
      </c>
      <c r="B2" s="180"/>
      <c r="C2" s="180"/>
      <c r="D2" s="180"/>
      <c r="E2" s="180"/>
      <c r="F2" s="180"/>
    </row>
    <row r="3" spans="1:6" ht="15" customHeight="1">
      <c r="A3" s="46"/>
      <c r="B3" s="47"/>
      <c r="C3" s="47"/>
      <c r="D3" s="47"/>
      <c r="E3" s="47"/>
      <c r="F3" s="3"/>
    </row>
    <row r="4" spans="1:6" ht="29.25" customHeight="1">
      <c r="A4" s="181" t="s">
        <v>166</v>
      </c>
      <c r="B4" s="182"/>
      <c r="C4" s="182"/>
      <c r="D4" s="182"/>
      <c r="E4" s="182"/>
      <c r="F4" s="182"/>
    </row>
    <row r="5" spans="1:6" ht="17.45" customHeight="1">
      <c r="A5" s="181" t="s">
        <v>0</v>
      </c>
      <c r="B5" s="181"/>
      <c r="C5" s="181"/>
      <c r="D5" s="181"/>
      <c r="E5" s="181"/>
      <c r="F5" s="181"/>
    </row>
    <row r="6" spans="1:6" ht="12.75" customHeight="1">
      <c r="A6" s="177" t="s">
        <v>1</v>
      </c>
      <c r="B6" s="177"/>
      <c r="C6" s="177"/>
      <c r="D6" s="177"/>
      <c r="E6" s="177"/>
      <c r="F6" s="177"/>
    </row>
    <row r="7" spans="1:6" ht="12" customHeight="1">
      <c r="A7" s="177" t="s">
        <v>2</v>
      </c>
      <c r="B7" s="177"/>
      <c r="C7" s="177"/>
      <c r="D7" s="177"/>
      <c r="E7" s="177"/>
      <c r="F7" s="177"/>
    </row>
    <row r="8" spans="1:6" ht="14.25" customHeight="1">
      <c r="A8" s="177" t="s">
        <v>3</v>
      </c>
      <c r="B8" s="177"/>
      <c r="C8" s="177"/>
      <c r="D8" s="177"/>
      <c r="E8" s="177"/>
      <c r="F8" s="177"/>
    </row>
    <row r="9" spans="1:6" ht="13.5" customHeight="1">
      <c r="A9" s="177" t="s">
        <v>4</v>
      </c>
      <c r="B9" s="177"/>
      <c r="C9" s="177"/>
      <c r="D9" s="177"/>
      <c r="E9" s="177"/>
      <c r="F9" s="177"/>
    </row>
    <row r="10" spans="1:6" ht="12.75" customHeight="1">
      <c r="A10" s="177" t="s">
        <v>5</v>
      </c>
      <c r="B10" s="177"/>
      <c r="C10" s="177"/>
      <c r="D10" s="177"/>
      <c r="E10" s="177"/>
      <c r="F10" s="177"/>
    </row>
    <row r="11" spans="1:6" ht="13.5" customHeight="1">
      <c r="A11" s="177" t="s">
        <v>6</v>
      </c>
      <c r="B11" s="177"/>
      <c r="C11" s="177"/>
      <c r="D11" s="177"/>
      <c r="E11" s="177"/>
      <c r="F11" s="177"/>
    </row>
    <row r="12" spans="1:6" ht="17.45" customHeight="1">
      <c r="A12" s="46"/>
      <c r="B12" s="46"/>
      <c r="C12" s="46"/>
      <c r="D12" s="46"/>
      <c r="E12" s="46"/>
      <c r="F12" s="4"/>
    </row>
    <row r="13" spans="1:6" ht="12.75" customHeight="1">
      <c r="A13" s="177" t="s">
        <v>7</v>
      </c>
      <c r="B13" s="177"/>
      <c r="C13" s="177"/>
      <c r="D13" s="177"/>
      <c r="E13" s="177"/>
      <c r="F13" s="177"/>
    </row>
    <row r="14" spans="1:6" ht="13.5" customHeight="1">
      <c r="A14" s="177" t="s">
        <v>8</v>
      </c>
      <c r="B14" s="177"/>
      <c r="C14" s="177"/>
      <c r="D14" s="177"/>
      <c r="E14" s="177"/>
      <c r="F14" s="177"/>
    </row>
    <row r="15" spans="1:6" ht="15" customHeight="1">
      <c r="A15" s="177" t="s">
        <v>9</v>
      </c>
      <c r="B15" s="177"/>
      <c r="C15" s="177"/>
      <c r="D15" s="177"/>
      <c r="E15" s="177"/>
      <c r="F15" s="177"/>
    </row>
    <row r="16" spans="1:6" ht="12.75" customHeight="1">
      <c r="A16" s="177" t="s">
        <v>10</v>
      </c>
      <c r="B16" s="177"/>
      <c r="C16" s="177"/>
      <c r="D16" s="177"/>
      <c r="E16" s="177"/>
      <c r="F16" s="177"/>
    </row>
    <row r="17" spans="1:13" ht="13.5" customHeight="1">
      <c r="A17" s="177" t="s">
        <v>11</v>
      </c>
      <c r="B17" s="177"/>
      <c r="C17" s="177"/>
      <c r="D17" s="177"/>
      <c r="E17" s="177"/>
      <c r="F17" s="177"/>
    </row>
    <row r="18" spans="1:13" ht="11.25" customHeight="1">
      <c r="A18" s="177" t="s">
        <v>12</v>
      </c>
      <c r="B18" s="177"/>
      <c r="C18" s="177"/>
      <c r="D18" s="177"/>
      <c r="E18" s="177"/>
      <c r="F18" s="177"/>
    </row>
    <row r="19" spans="1:13" ht="12.75" customHeight="1">
      <c r="A19" s="177" t="s">
        <v>13</v>
      </c>
      <c r="B19" s="177"/>
      <c r="C19" s="177"/>
      <c r="D19" s="177"/>
      <c r="E19" s="177"/>
      <c r="F19" s="177"/>
      <c r="K19" s="13"/>
      <c r="M19" s="13"/>
    </row>
    <row r="20" spans="1:13" ht="11.25" customHeight="1">
      <c r="A20" s="177" t="s">
        <v>14</v>
      </c>
      <c r="B20" s="177"/>
      <c r="C20" s="177"/>
      <c r="D20" s="177"/>
      <c r="E20" s="177"/>
      <c r="F20" s="177"/>
    </row>
    <row r="21" spans="1:13" ht="12.75" customHeight="1">
      <c r="A21" s="177" t="s">
        <v>15</v>
      </c>
      <c r="B21" s="177"/>
      <c r="C21" s="177"/>
      <c r="D21" s="177"/>
      <c r="E21" s="177"/>
      <c r="F21" s="177"/>
    </row>
    <row r="22" spans="1:13" ht="14.25" customHeight="1">
      <c r="A22" s="177" t="s">
        <v>16</v>
      </c>
      <c r="B22" s="177"/>
      <c r="C22" s="177"/>
      <c r="D22" s="177"/>
      <c r="E22" s="177"/>
      <c r="F22" s="177"/>
    </row>
    <row r="23" spans="1:13" ht="12.75" customHeight="1">
      <c r="A23" s="177" t="s">
        <v>17</v>
      </c>
      <c r="B23" s="177"/>
      <c r="C23" s="177"/>
      <c r="D23" s="177"/>
      <c r="E23" s="177"/>
      <c r="F23" s="177"/>
    </row>
    <row r="24" spans="1:13" ht="11.25" customHeight="1">
      <c r="A24" s="177"/>
      <c r="B24" s="177"/>
      <c r="C24" s="177"/>
      <c r="D24" s="177"/>
      <c r="E24" s="177"/>
      <c r="F24" s="177"/>
    </row>
    <row r="25" spans="1:13" ht="11.25" customHeight="1">
      <c r="A25" s="181" t="s">
        <v>18</v>
      </c>
      <c r="B25" s="181"/>
      <c r="C25" s="181"/>
      <c r="D25" s="181"/>
      <c r="E25" s="181"/>
      <c r="F25" s="181"/>
    </row>
    <row r="26" spans="1:13" ht="19.7" customHeight="1">
      <c r="A26" s="177" t="s">
        <v>19</v>
      </c>
      <c r="B26" s="177"/>
      <c r="C26" s="177"/>
      <c r="D26" s="177"/>
      <c r="E26" s="177"/>
      <c r="F26" s="177"/>
    </row>
    <row r="27" spans="1:13" ht="16.5" customHeight="1">
      <c r="A27" s="5" t="s">
        <v>20</v>
      </c>
      <c r="B27" s="185" t="s">
        <v>21</v>
      </c>
      <c r="C27" s="185"/>
      <c r="D27" s="185"/>
      <c r="E27" s="185"/>
      <c r="F27" s="185"/>
      <c r="H27" s="13"/>
    </row>
    <row r="28" spans="1:13" ht="9.75" customHeight="1">
      <c r="A28" s="6"/>
      <c r="B28" s="6"/>
      <c r="C28" s="6"/>
      <c r="D28" s="6"/>
      <c r="E28" s="52" t="s">
        <v>22</v>
      </c>
      <c r="F28" s="7">
        <f>SUM(F30,F43,F45,F49,F47,F51,F53,F55,F57,F59)</f>
        <v>141500</v>
      </c>
    </row>
    <row r="29" spans="1:13" ht="18" customHeight="1">
      <c r="A29" s="8" t="s">
        <v>23</v>
      </c>
      <c r="B29" s="8" t="s">
        <v>24</v>
      </c>
      <c r="C29" s="9" t="s">
        <v>25</v>
      </c>
      <c r="D29" s="40" t="s">
        <v>142</v>
      </c>
      <c r="E29" s="186" t="s">
        <v>27</v>
      </c>
      <c r="F29" s="186"/>
    </row>
    <row r="30" spans="1:13" ht="12" customHeight="1">
      <c r="A30" s="10" t="s">
        <v>28</v>
      </c>
      <c r="B30" s="10" t="s">
        <v>29</v>
      </c>
      <c r="C30" s="11"/>
      <c r="D30" s="11"/>
      <c r="E30" s="11"/>
      <c r="F30" s="12">
        <f>SUM(D34,D38,D41)</f>
        <v>141500</v>
      </c>
      <c r="H30" s="13"/>
    </row>
    <row r="31" spans="1:13" ht="15" customHeight="1">
      <c r="A31" s="14" t="s">
        <v>30</v>
      </c>
      <c r="B31" s="178" t="s">
        <v>167</v>
      </c>
      <c r="C31" s="178"/>
      <c r="D31" s="178"/>
      <c r="E31" s="15"/>
      <c r="F31" s="16"/>
      <c r="H31" s="13"/>
      <c r="I31" s="13"/>
    </row>
    <row r="32" spans="1:13" ht="20.25" customHeight="1">
      <c r="A32" s="36"/>
      <c r="B32" s="17" t="s">
        <v>36</v>
      </c>
      <c r="C32" s="155" t="s">
        <v>34</v>
      </c>
      <c r="D32" s="156">
        <v>50000</v>
      </c>
      <c r="E32" s="146" t="s">
        <v>181</v>
      </c>
      <c r="F32" s="156">
        <f>SUM(D32)</f>
        <v>50000</v>
      </c>
      <c r="H32" s="13"/>
      <c r="I32" s="13"/>
    </row>
    <row r="33" spans="1:9" ht="15" customHeight="1">
      <c r="A33" s="38"/>
      <c r="B33" s="168" t="s">
        <v>130</v>
      </c>
      <c r="C33" s="157" t="s">
        <v>59</v>
      </c>
      <c r="D33" s="158">
        <v>22500</v>
      </c>
      <c r="E33" s="157" t="s">
        <v>145</v>
      </c>
      <c r="F33" s="158">
        <v>22500</v>
      </c>
      <c r="G33" s="163"/>
      <c r="H33" s="13"/>
    </row>
    <row r="34" spans="1:9" ht="15" customHeight="1">
      <c r="A34" s="38"/>
      <c r="B34" s="27"/>
      <c r="C34" s="19" t="s">
        <v>32</v>
      </c>
      <c r="D34" s="20">
        <f>SUM(D32:D33)</f>
        <v>72500</v>
      </c>
      <c r="E34" s="61"/>
      <c r="F34" s="37"/>
      <c r="G34" s="163"/>
      <c r="H34" s="13"/>
      <c r="I34" s="13"/>
    </row>
    <row r="35" spans="1:9" ht="15" customHeight="1">
      <c r="A35" s="14" t="s">
        <v>33</v>
      </c>
      <c r="B35" s="178" t="s">
        <v>143</v>
      </c>
      <c r="C35" s="178"/>
      <c r="D35" s="178"/>
      <c r="E35" s="15"/>
      <c r="F35" s="164"/>
      <c r="G35" s="163"/>
    </row>
    <row r="36" spans="1:9" ht="20.25" customHeight="1">
      <c r="A36" s="38"/>
      <c r="B36" s="141" t="s">
        <v>36</v>
      </c>
      <c r="C36" s="146" t="s">
        <v>34</v>
      </c>
      <c r="D36" s="148">
        <v>50000</v>
      </c>
      <c r="E36" s="146" t="s">
        <v>181</v>
      </c>
      <c r="F36" s="147">
        <f>SUM(D36)</f>
        <v>50000</v>
      </c>
      <c r="G36" s="163"/>
      <c r="I36" s="13"/>
    </row>
    <row r="37" spans="1:9" ht="15" customHeight="1">
      <c r="A37" s="38"/>
      <c r="B37" s="149" t="s">
        <v>130</v>
      </c>
      <c r="C37" s="150" t="s">
        <v>59</v>
      </c>
      <c r="D37" s="151">
        <v>15000</v>
      </c>
      <c r="E37" s="161" t="s">
        <v>145</v>
      </c>
      <c r="F37" s="151">
        <f>SUM(D37)</f>
        <v>15000</v>
      </c>
      <c r="G37" s="163"/>
      <c r="H37" s="13"/>
    </row>
    <row r="38" spans="1:9" ht="15" customHeight="1">
      <c r="A38" s="38"/>
      <c r="B38" s="18"/>
      <c r="C38" s="19" t="s">
        <v>32</v>
      </c>
      <c r="D38" s="20">
        <f>SUM(D36:D37)</f>
        <v>65000</v>
      </c>
      <c r="E38" s="162"/>
      <c r="F38" s="37"/>
      <c r="G38" s="163"/>
    </row>
    <row r="39" spans="1:9" ht="15" customHeight="1">
      <c r="A39" s="14" t="s">
        <v>35</v>
      </c>
      <c r="B39" s="178" t="s">
        <v>170</v>
      </c>
      <c r="C39" s="178"/>
      <c r="D39" s="178"/>
      <c r="E39" s="15"/>
      <c r="F39" s="164"/>
      <c r="G39" s="163"/>
      <c r="H39" s="13"/>
      <c r="I39" s="13"/>
    </row>
    <row r="40" spans="1:9" ht="21.75" customHeight="1">
      <c r="A40" s="38"/>
      <c r="B40" s="149" t="s">
        <v>130</v>
      </c>
      <c r="C40" s="146" t="s">
        <v>59</v>
      </c>
      <c r="D40" s="147">
        <v>4000</v>
      </c>
      <c r="E40" s="161" t="s">
        <v>145</v>
      </c>
      <c r="F40" s="147">
        <f>SUM(D40)</f>
        <v>4000</v>
      </c>
      <c r="G40" s="163"/>
      <c r="H40" s="13"/>
    </row>
    <row r="41" spans="1:9" ht="15" customHeight="1">
      <c r="A41" s="69"/>
      <c r="B41" s="18"/>
      <c r="C41" s="19" t="s">
        <v>32</v>
      </c>
      <c r="D41" s="20">
        <f>SUM(D40:D40)</f>
        <v>4000</v>
      </c>
      <c r="E41" s="61"/>
      <c r="F41" s="44"/>
      <c r="H41" s="13"/>
      <c r="I41" s="13"/>
    </row>
    <row r="42" spans="1:9" ht="19.5" customHeight="1">
      <c r="A42" s="38"/>
      <c r="B42" s="27"/>
      <c r="C42" s="35"/>
      <c r="D42" s="28"/>
      <c r="E42" s="21"/>
      <c r="F42" s="22"/>
    </row>
    <row r="43" spans="1:9" ht="12" customHeight="1">
      <c r="A43" s="48" t="s">
        <v>37</v>
      </c>
      <c r="B43" s="184" t="s">
        <v>38</v>
      </c>
      <c r="C43" s="184"/>
      <c r="D43" s="184"/>
      <c r="E43" s="24"/>
      <c r="F43" s="25">
        <v>0</v>
      </c>
    </row>
    <row r="44" spans="1:9" ht="12.75" customHeight="1">
      <c r="A44" s="38"/>
      <c r="B44" s="56"/>
      <c r="C44" s="56"/>
      <c r="D44" s="56"/>
      <c r="E44" s="49"/>
      <c r="F44" s="26"/>
    </row>
    <row r="45" spans="1:9" ht="12" customHeight="1">
      <c r="A45" s="48" t="s">
        <v>39</v>
      </c>
      <c r="B45" s="48" t="s">
        <v>40</v>
      </c>
      <c r="C45" s="24"/>
      <c r="D45" s="24"/>
      <c r="E45" s="24"/>
      <c r="F45" s="25">
        <v>0</v>
      </c>
    </row>
    <row r="46" spans="1:9" ht="14.25" customHeight="1">
      <c r="A46" s="38"/>
      <c r="B46" s="49"/>
      <c r="C46" s="49"/>
      <c r="D46" s="49"/>
      <c r="E46" s="49"/>
      <c r="F46" s="26"/>
    </row>
    <row r="47" spans="1:9" ht="12" customHeight="1">
      <c r="A47" s="48" t="s">
        <v>41</v>
      </c>
      <c r="B47" s="48" t="s">
        <v>42</v>
      </c>
      <c r="C47" s="24"/>
      <c r="D47" s="24"/>
      <c r="E47" s="24"/>
      <c r="F47" s="25">
        <v>0</v>
      </c>
    </row>
    <row r="48" spans="1:9" ht="9.9499999999999993" customHeight="1">
      <c r="A48" s="38"/>
      <c r="B48" s="49"/>
      <c r="C48" s="49"/>
      <c r="D48" s="49"/>
      <c r="E48" s="49"/>
      <c r="F48" s="26"/>
    </row>
    <row r="49" spans="1:6" ht="12" customHeight="1">
      <c r="A49" s="48" t="s">
        <v>43</v>
      </c>
      <c r="B49" s="48" t="s">
        <v>44</v>
      </c>
      <c r="C49" s="24"/>
      <c r="D49" s="24"/>
      <c r="E49" s="24"/>
      <c r="F49" s="25">
        <v>0</v>
      </c>
    </row>
    <row r="50" spans="1:6" ht="9.9499999999999993" customHeight="1">
      <c r="A50" s="38"/>
      <c r="B50" s="49"/>
      <c r="C50" s="49"/>
      <c r="D50" s="49"/>
      <c r="E50" s="49"/>
      <c r="F50" s="26"/>
    </row>
    <row r="51" spans="1:6" ht="12" customHeight="1">
      <c r="A51" s="48" t="s">
        <v>45</v>
      </c>
      <c r="B51" s="48" t="s">
        <v>46</v>
      </c>
      <c r="C51" s="24"/>
      <c r="D51" s="24"/>
      <c r="E51" s="24"/>
      <c r="F51" s="25">
        <v>0</v>
      </c>
    </row>
    <row r="52" spans="1:6" ht="9.9499999999999993" customHeight="1">
      <c r="A52" s="38"/>
      <c r="B52" s="49"/>
      <c r="C52" s="49"/>
      <c r="D52" s="49"/>
      <c r="E52" s="49"/>
      <c r="F52" s="26"/>
    </row>
    <row r="53" spans="1:6" ht="12" customHeight="1">
      <c r="A53" s="48" t="s">
        <v>47</v>
      </c>
      <c r="B53" s="48" t="s">
        <v>48</v>
      </c>
      <c r="C53" s="24"/>
      <c r="D53" s="24"/>
      <c r="E53" s="24"/>
      <c r="F53" s="25">
        <v>0</v>
      </c>
    </row>
    <row r="54" spans="1:6" ht="9.9499999999999993" customHeight="1">
      <c r="A54" s="38"/>
      <c r="B54" s="27"/>
      <c r="C54" s="23"/>
      <c r="D54" s="22"/>
      <c r="E54" s="23"/>
      <c r="F54" s="22"/>
    </row>
    <row r="55" spans="1:6" ht="12" customHeight="1">
      <c r="A55" s="48" t="s">
        <v>49</v>
      </c>
      <c r="B55" s="48" t="s">
        <v>50</v>
      </c>
      <c r="C55" s="24"/>
      <c r="D55" s="24"/>
      <c r="E55" s="24"/>
      <c r="F55" s="25">
        <v>0</v>
      </c>
    </row>
    <row r="56" spans="1:6" ht="9.9499999999999993" customHeight="1">
      <c r="A56" s="53"/>
      <c r="B56" s="50"/>
      <c r="C56" s="50"/>
      <c r="D56" s="22"/>
      <c r="E56" s="50"/>
      <c r="F56" s="28"/>
    </row>
    <row r="57" spans="1:6" ht="12" customHeight="1">
      <c r="A57" s="54" t="s">
        <v>51</v>
      </c>
      <c r="B57" s="184" t="s">
        <v>52</v>
      </c>
      <c r="C57" s="187"/>
      <c r="D57" s="187"/>
      <c r="E57" s="24"/>
      <c r="F57" s="25">
        <v>0</v>
      </c>
    </row>
    <row r="58" spans="1:6" ht="9.9499999999999993" customHeight="1">
      <c r="A58" s="21"/>
      <c r="B58" s="21"/>
      <c r="C58" s="49"/>
      <c r="D58" s="49"/>
      <c r="E58" s="49"/>
      <c r="F58" s="22"/>
    </row>
    <row r="59" spans="1:6" ht="12" customHeight="1">
      <c r="A59" s="54" t="s">
        <v>53</v>
      </c>
      <c r="B59" s="184" t="s">
        <v>54</v>
      </c>
      <c r="C59" s="187"/>
      <c r="D59" s="187"/>
      <c r="E59" s="24"/>
      <c r="F59" s="25">
        <v>0</v>
      </c>
    </row>
    <row r="60" spans="1:6" ht="9.9499999999999993" customHeight="1">
      <c r="A60" s="29"/>
      <c r="B60" s="21"/>
      <c r="C60" s="51"/>
      <c r="D60" s="51"/>
      <c r="E60" s="49"/>
      <c r="F60" s="22"/>
    </row>
    <row r="61" spans="1:6" ht="12" customHeight="1">
      <c r="A61" s="5" t="s">
        <v>55</v>
      </c>
      <c r="B61" s="188" t="s">
        <v>56</v>
      </c>
      <c r="C61" s="188"/>
      <c r="D61" s="188"/>
      <c r="E61" s="188"/>
      <c r="F61" s="188"/>
    </row>
    <row r="62" spans="1:6" s="60" customFormat="1" ht="16.5" customHeight="1">
      <c r="A62" s="39"/>
      <c r="B62" s="57"/>
      <c r="C62" s="57"/>
      <c r="D62" s="57"/>
      <c r="E62" s="58" t="s">
        <v>22</v>
      </c>
      <c r="F62" s="59">
        <f>SUM(F64,F84,F90,F92,F94,F101,F119,F138,F140,F142)</f>
        <v>804500</v>
      </c>
    </row>
    <row r="63" spans="1:6" ht="21.75" customHeight="1">
      <c r="A63" s="8" t="s">
        <v>23</v>
      </c>
      <c r="B63" s="30" t="s">
        <v>24</v>
      </c>
      <c r="C63" s="9" t="s">
        <v>25</v>
      </c>
      <c r="D63" s="30" t="s">
        <v>141</v>
      </c>
      <c r="E63" s="186" t="s">
        <v>27</v>
      </c>
      <c r="F63" s="186"/>
    </row>
    <row r="64" spans="1:6" ht="12" customHeight="1">
      <c r="A64" s="31" t="s">
        <v>57</v>
      </c>
      <c r="B64" s="10" t="s">
        <v>29</v>
      </c>
      <c r="C64" s="32"/>
      <c r="D64" s="32"/>
      <c r="E64" s="32"/>
      <c r="F64" s="33">
        <f>SUM(D67,D72,D76,D82)</f>
        <v>279500</v>
      </c>
    </row>
    <row r="65" spans="1:8" ht="15" customHeight="1">
      <c r="A65" s="14" t="s">
        <v>30</v>
      </c>
      <c r="B65" s="183" t="s">
        <v>134</v>
      </c>
      <c r="C65" s="178"/>
      <c r="D65" s="178"/>
      <c r="E65" s="34"/>
      <c r="F65" s="45"/>
    </row>
    <row r="66" spans="1:8" ht="20.25" customHeight="1">
      <c r="A66" s="36"/>
      <c r="B66" s="149" t="s">
        <v>130</v>
      </c>
      <c r="C66" s="150" t="s">
        <v>59</v>
      </c>
      <c r="D66" s="151">
        <v>13500</v>
      </c>
      <c r="E66" s="146" t="s">
        <v>145</v>
      </c>
      <c r="F66" s="151">
        <f>+D66</f>
        <v>13500</v>
      </c>
    </row>
    <row r="67" spans="1:8" ht="15" customHeight="1">
      <c r="A67" s="38"/>
      <c r="B67" s="18"/>
      <c r="C67" s="67" t="s">
        <v>32</v>
      </c>
      <c r="D67" s="68">
        <f>SUM(D66:D66)</f>
        <v>13500</v>
      </c>
      <c r="E67" s="21"/>
      <c r="F67" s="22"/>
    </row>
    <row r="68" spans="1:8" ht="15" customHeight="1">
      <c r="A68" s="69"/>
      <c r="B68" s="70"/>
      <c r="C68" s="62"/>
      <c r="D68" s="63"/>
      <c r="E68" s="64"/>
      <c r="F68" s="65"/>
    </row>
    <row r="69" spans="1:8" ht="15" customHeight="1">
      <c r="A69" s="36" t="s">
        <v>33</v>
      </c>
      <c r="B69" s="178" t="s">
        <v>135</v>
      </c>
      <c r="C69" s="178"/>
      <c r="D69" s="178"/>
      <c r="E69" s="71"/>
      <c r="F69" s="72"/>
    </row>
    <row r="70" spans="1:8" ht="19.5" customHeight="1">
      <c r="A70" s="38"/>
      <c r="B70" s="141" t="s">
        <v>58</v>
      </c>
      <c r="C70" s="145" t="s">
        <v>59</v>
      </c>
      <c r="D70" s="143">
        <v>20000</v>
      </c>
      <c r="E70" s="146" t="s">
        <v>145</v>
      </c>
      <c r="F70" s="143">
        <f t="shared" ref="F70" si="0">SUM(D70)</f>
        <v>20000</v>
      </c>
    </row>
    <row r="71" spans="1:8" ht="19.5" customHeight="1">
      <c r="A71" s="38"/>
      <c r="B71" s="152" t="s">
        <v>31</v>
      </c>
      <c r="C71" s="145" t="s">
        <v>183</v>
      </c>
      <c r="D71" s="143">
        <v>70000</v>
      </c>
      <c r="E71" s="146" t="s">
        <v>146</v>
      </c>
      <c r="F71" s="143">
        <f t="shared" ref="F71" si="1">SUM(D71)</f>
        <v>70000</v>
      </c>
      <c r="H71" s="13"/>
    </row>
    <row r="72" spans="1:8" ht="15" customHeight="1">
      <c r="A72" s="38"/>
      <c r="B72" s="18"/>
      <c r="C72" s="62" t="s">
        <v>32</v>
      </c>
      <c r="D72" s="63">
        <f>SUM(D70:D71)</f>
        <v>90000</v>
      </c>
      <c r="E72" s="64"/>
      <c r="F72" s="65"/>
    </row>
    <row r="73" spans="1:8" ht="15" customHeight="1">
      <c r="A73" s="69"/>
      <c r="B73" s="18"/>
      <c r="C73" s="62"/>
      <c r="D73" s="63"/>
      <c r="E73" s="64"/>
      <c r="F73" s="65"/>
    </row>
    <row r="74" spans="1:8" ht="15" customHeight="1">
      <c r="A74" s="14" t="s">
        <v>35</v>
      </c>
      <c r="B74" s="183" t="s">
        <v>171</v>
      </c>
      <c r="C74" s="178"/>
      <c r="D74" s="178"/>
      <c r="E74" s="34"/>
      <c r="F74" s="73"/>
    </row>
    <row r="75" spans="1:8" ht="19.5" customHeight="1">
      <c r="A75" s="36"/>
      <c r="B75" s="152" t="s">
        <v>31</v>
      </c>
      <c r="C75" s="145" t="s">
        <v>183</v>
      </c>
      <c r="D75" s="151">
        <v>80000</v>
      </c>
      <c r="E75" s="146" t="s">
        <v>146</v>
      </c>
      <c r="F75" s="151">
        <f>+D75</f>
        <v>80000</v>
      </c>
    </row>
    <row r="76" spans="1:8" ht="15" customHeight="1">
      <c r="A76" s="38"/>
      <c r="B76" s="18"/>
      <c r="C76" s="62" t="s">
        <v>32</v>
      </c>
      <c r="D76" s="63">
        <f>SUM(D75:D75)</f>
        <v>80000</v>
      </c>
      <c r="E76" s="64"/>
      <c r="F76" s="65"/>
    </row>
    <row r="77" spans="1:8" ht="15" customHeight="1">
      <c r="A77" s="69"/>
      <c r="B77" s="70"/>
      <c r="C77" s="62"/>
      <c r="D77" s="63"/>
      <c r="E77" s="64"/>
      <c r="F77" s="65"/>
    </row>
    <row r="78" spans="1:8" ht="15" customHeight="1">
      <c r="A78" s="36" t="s">
        <v>131</v>
      </c>
      <c r="B78" s="178" t="s">
        <v>60</v>
      </c>
      <c r="C78" s="178"/>
      <c r="D78" s="178"/>
      <c r="E78" s="71"/>
      <c r="F78" s="72"/>
    </row>
    <row r="79" spans="1:8" ht="18.75" customHeight="1">
      <c r="A79" s="36"/>
      <c r="B79" s="141" t="s">
        <v>36</v>
      </c>
      <c r="C79" s="145" t="s">
        <v>34</v>
      </c>
      <c r="D79" s="143">
        <v>50000</v>
      </c>
      <c r="E79" s="146" t="s">
        <v>181</v>
      </c>
      <c r="F79" s="143">
        <f>SUM(D79)</f>
        <v>50000</v>
      </c>
    </row>
    <row r="80" spans="1:8" ht="15" customHeight="1">
      <c r="A80" s="38"/>
      <c r="B80" s="141" t="s">
        <v>130</v>
      </c>
      <c r="C80" s="145" t="s">
        <v>59</v>
      </c>
      <c r="D80" s="143">
        <v>21000</v>
      </c>
      <c r="E80" s="161" t="s">
        <v>145</v>
      </c>
      <c r="F80" s="143">
        <f>SUM(D80)</f>
        <v>21000</v>
      </c>
    </row>
    <row r="81" spans="1:6" ht="20.25" customHeight="1">
      <c r="A81" s="38"/>
      <c r="B81" s="141" t="s">
        <v>31</v>
      </c>
      <c r="C81" s="145" t="s">
        <v>183</v>
      </c>
      <c r="D81" s="143">
        <v>25000</v>
      </c>
      <c r="E81" s="146" t="s">
        <v>146</v>
      </c>
      <c r="F81" s="143">
        <f>SUM(D81)</f>
        <v>25000</v>
      </c>
    </row>
    <row r="82" spans="1:6" ht="15" customHeight="1">
      <c r="A82" s="69"/>
      <c r="B82" s="18"/>
      <c r="C82" s="62" t="s">
        <v>32</v>
      </c>
      <c r="D82" s="63">
        <f>SUM(D79:D81)</f>
        <v>96000</v>
      </c>
      <c r="E82" s="64"/>
      <c r="F82" s="65"/>
    </row>
    <row r="83" spans="1:6" ht="15" customHeight="1">
      <c r="A83" s="38"/>
      <c r="B83" s="27"/>
      <c r="C83" s="35"/>
      <c r="D83" s="28"/>
      <c r="E83" s="21"/>
      <c r="F83" s="22"/>
    </row>
    <row r="84" spans="1:6" ht="12" customHeight="1">
      <c r="A84" s="119" t="s">
        <v>61</v>
      </c>
      <c r="B84" s="189" t="s">
        <v>62</v>
      </c>
      <c r="C84" s="189"/>
      <c r="D84" s="189"/>
      <c r="E84" s="120"/>
      <c r="F84" s="121">
        <f>SUM(D88)</f>
        <v>60000</v>
      </c>
    </row>
    <row r="85" spans="1:6" ht="15" customHeight="1">
      <c r="A85" s="36" t="s">
        <v>30</v>
      </c>
      <c r="B85" s="190" t="s">
        <v>63</v>
      </c>
      <c r="C85" s="190"/>
      <c r="D85" s="190"/>
      <c r="E85" s="71"/>
      <c r="F85" s="74"/>
    </row>
    <row r="86" spans="1:6" ht="15" customHeight="1">
      <c r="A86" s="38"/>
      <c r="B86" s="141" t="s">
        <v>58</v>
      </c>
      <c r="C86" s="145" t="s">
        <v>64</v>
      </c>
      <c r="D86" s="143">
        <v>30000</v>
      </c>
      <c r="E86" s="165" t="s">
        <v>145</v>
      </c>
      <c r="F86" s="75">
        <f>SUM(D86)</f>
        <v>30000</v>
      </c>
    </row>
    <row r="87" spans="1:6" ht="15" customHeight="1">
      <c r="A87" s="38"/>
      <c r="B87" s="18" t="s">
        <v>31</v>
      </c>
      <c r="C87" s="76" t="s">
        <v>65</v>
      </c>
      <c r="D87" s="75">
        <v>30000</v>
      </c>
      <c r="E87" s="165" t="s">
        <v>145</v>
      </c>
      <c r="F87" s="75">
        <f>SUM(D87)</f>
        <v>30000</v>
      </c>
    </row>
    <row r="88" spans="1:6" ht="15" customHeight="1">
      <c r="A88" s="69"/>
      <c r="B88" s="70"/>
      <c r="C88" s="19" t="s">
        <v>32</v>
      </c>
      <c r="D88" s="20">
        <f>SUM(D86:D87)</f>
        <v>60000</v>
      </c>
      <c r="E88" s="153"/>
      <c r="F88" s="148"/>
    </row>
    <row r="89" spans="1:6" ht="15" customHeight="1">
      <c r="A89" s="38"/>
      <c r="B89" s="27"/>
      <c r="C89" s="35"/>
      <c r="D89" s="28"/>
      <c r="E89" s="21"/>
      <c r="F89" s="22"/>
    </row>
    <row r="90" spans="1:6" ht="12" customHeight="1">
      <c r="A90" s="21" t="s">
        <v>66</v>
      </c>
      <c r="B90" s="191" t="s">
        <v>67</v>
      </c>
      <c r="C90" s="191"/>
      <c r="D90" s="191"/>
      <c r="E90" s="49"/>
      <c r="F90" s="22">
        <v>0</v>
      </c>
    </row>
    <row r="91" spans="1:6" ht="15" customHeight="1">
      <c r="A91" s="38"/>
      <c r="B91" s="27"/>
      <c r="C91" s="35"/>
      <c r="D91" s="28"/>
      <c r="E91" s="21"/>
      <c r="F91" s="22"/>
    </row>
    <row r="92" spans="1:6" ht="12" customHeight="1">
      <c r="A92" s="29" t="s">
        <v>68</v>
      </c>
      <c r="B92" s="21" t="s">
        <v>42</v>
      </c>
      <c r="C92" s="49"/>
      <c r="D92" s="49"/>
      <c r="E92" s="49"/>
      <c r="F92" s="22">
        <v>0</v>
      </c>
    </row>
    <row r="93" spans="1:6" ht="9.9499999999999993" customHeight="1">
      <c r="A93" s="21"/>
      <c r="B93" s="21"/>
      <c r="C93" s="49"/>
      <c r="D93" s="49"/>
      <c r="E93" s="49"/>
      <c r="F93" s="22"/>
    </row>
    <row r="94" spans="1:6" ht="12" customHeight="1">
      <c r="A94" s="119" t="s">
        <v>69</v>
      </c>
      <c r="B94" s="189" t="s">
        <v>70</v>
      </c>
      <c r="C94" s="189"/>
      <c r="D94" s="189"/>
      <c r="E94" s="120"/>
      <c r="F94" s="121">
        <f>SUM(D97,)</f>
        <v>25000</v>
      </c>
    </row>
    <row r="95" spans="1:6" ht="15" customHeight="1">
      <c r="A95" s="14" t="s">
        <v>30</v>
      </c>
      <c r="B95" s="183" t="s">
        <v>71</v>
      </c>
      <c r="C95" s="183"/>
      <c r="D95" s="183"/>
      <c r="E95" s="34"/>
      <c r="F95" s="73"/>
    </row>
    <row r="96" spans="1:6" ht="15" customHeight="1">
      <c r="A96" s="38"/>
      <c r="B96" s="141" t="s">
        <v>72</v>
      </c>
      <c r="C96" s="145" t="s">
        <v>190</v>
      </c>
      <c r="D96" s="143">
        <v>25000</v>
      </c>
      <c r="E96" s="165" t="s">
        <v>186</v>
      </c>
      <c r="F96" s="75">
        <v>25000</v>
      </c>
    </row>
    <row r="97" spans="1:8" ht="15.75" customHeight="1">
      <c r="A97" s="38"/>
      <c r="B97" s="70"/>
      <c r="C97" s="19" t="s">
        <v>32</v>
      </c>
      <c r="D97" s="20">
        <f>SUM(D96:D96)</f>
        <v>25000</v>
      </c>
      <c r="E97" s="78"/>
      <c r="F97" s="65"/>
    </row>
    <row r="98" spans="1:8" ht="21" customHeight="1">
      <c r="A98" s="38"/>
      <c r="B98" s="27"/>
      <c r="C98" s="35"/>
      <c r="D98" s="28"/>
      <c r="E98" s="23"/>
      <c r="F98" s="22"/>
    </row>
    <row r="99" spans="1:8" ht="21" customHeight="1">
      <c r="A99" s="38"/>
      <c r="B99" s="27"/>
      <c r="C99" s="35"/>
      <c r="D99" s="28"/>
      <c r="E99" s="23"/>
      <c r="F99" s="22"/>
    </row>
    <row r="100" spans="1:8" ht="15" customHeight="1">
      <c r="A100" s="38"/>
      <c r="B100" s="27"/>
      <c r="C100" s="35"/>
      <c r="D100" s="28"/>
      <c r="E100" s="23"/>
      <c r="F100" s="22"/>
    </row>
    <row r="101" spans="1:8" ht="12" customHeight="1">
      <c r="A101" s="119" t="s">
        <v>73</v>
      </c>
      <c r="B101" s="189" t="s">
        <v>74</v>
      </c>
      <c r="C101" s="189"/>
      <c r="D101" s="189"/>
      <c r="E101" s="120"/>
      <c r="F101" s="121">
        <f>SUM(D104,D107,D110,D114,D117)</f>
        <v>295000</v>
      </c>
    </row>
    <row r="102" spans="1:8" ht="15" customHeight="1">
      <c r="A102" s="14" t="s">
        <v>30</v>
      </c>
      <c r="B102" s="183" t="s">
        <v>75</v>
      </c>
      <c r="C102" s="183"/>
      <c r="D102" s="183"/>
      <c r="E102" s="77"/>
      <c r="F102" s="73"/>
    </row>
    <row r="103" spans="1:8" ht="15" customHeight="1">
      <c r="A103" s="38"/>
      <c r="B103" s="141" t="s">
        <v>72</v>
      </c>
      <c r="C103" s="145" t="s">
        <v>76</v>
      </c>
      <c r="D103" s="143">
        <v>20000</v>
      </c>
      <c r="E103" s="146" t="s">
        <v>145</v>
      </c>
      <c r="F103" s="166">
        <f>SUM(D103)</f>
        <v>20000</v>
      </c>
      <c r="H103" s="13"/>
    </row>
    <row r="104" spans="1:8" ht="15" customHeight="1">
      <c r="A104" s="38"/>
      <c r="B104" s="27"/>
      <c r="C104" s="19" t="s">
        <v>32</v>
      </c>
      <c r="D104" s="20">
        <f>SUM(D102:D103)</f>
        <v>20000</v>
      </c>
      <c r="E104" s="23"/>
      <c r="F104" s="22"/>
    </row>
    <row r="105" spans="1:8" ht="15" customHeight="1">
      <c r="A105" s="14" t="s">
        <v>33</v>
      </c>
      <c r="B105" s="183" t="s">
        <v>175</v>
      </c>
      <c r="C105" s="183"/>
      <c r="D105" s="183"/>
      <c r="E105" s="77"/>
      <c r="F105" s="73"/>
    </row>
    <row r="106" spans="1:8" ht="15" customHeight="1">
      <c r="A106" s="38"/>
      <c r="B106" s="141" t="s">
        <v>72</v>
      </c>
      <c r="C106" s="145" t="s">
        <v>187</v>
      </c>
      <c r="D106" s="143">
        <v>15000</v>
      </c>
      <c r="E106" s="161" t="s">
        <v>181</v>
      </c>
      <c r="F106" s="166">
        <f>SUM(D106)</f>
        <v>15000</v>
      </c>
    </row>
    <row r="107" spans="1:8" ht="15" customHeight="1">
      <c r="A107" s="38"/>
      <c r="B107" s="27"/>
      <c r="C107" s="19" t="s">
        <v>32</v>
      </c>
      <c r="D107" s="20">
        <f>SUM(D105:D106)</f>
        <v>15000</v>
      </c>
      <c r="E107" s="23"/>
      <c r="F107" s="22"/>
    </row>
    <row r="108" spans="1:8" ht="15" customHeight="1">
      <c r="A108" s="14" t="s">
        <v>35</v>
      </c>
      <c r="B108" s="179" t="s">
        <v>77</v>
      </c>
      <c r="C108" s="179"/>
      <c r="D108" s="179"/>
      <c r="E108" s="34"/>
      <c r="F108" s="73"/>
    </row>
    <row r="109" spans="1:8" ht="19.5" customHeight="1">
      <c r="A109" s="38"/>
      <c r="B109" s="141" t="s">
        <v>72</v>
      </c>
      <c r="C109" s="145" t="s">
        <v>153</v>
      </c>
      <c r="D109" s="143">
        <v>80000</v>
      </c>
      <c r="E109" s="161" t="s">
        <v>148</v>
      </c>
      <c r="F109" s="143">
        <f>SUM(D109)</f>
        <v>80000</v>
      </c>
    </row>
    <row r="110" spans="1:8" ht="14.25" customHeight="1">
      <c r="A110" s="38"/>
      <c r="B110" s="70"/>
      <c r="C110" s="19" t="s">
        <v>32</v>
      </c>
      <c r="D110" s="20">
        <f>SUM(D109:D109)</f>
        <v>80000</v>
      </c>
      <c r="E110" s="30"/>
      <c r="F110" s="65"/>
    </row>
    <row r="111" spans="1:8" ht="14.25" customHeight="1">
      <c r="A111" s="14" t="s">
        <v>131</v>
      </c>
      <c r="B111" s="179" t="s">
        <v>178</v>
      </c>
      <c r="C111" s="179"/>
      <c r="D111" s="179"/>
      <c r="E111" s="34"/>
      <c r="F111" s="73"/>
    </row>
    <row r="112" spans="1:8" ht="14.25" customHeight="1">
      <c r="A112" s="36"/>
      <c r="B112" s="141" t="s">
        <v>72</v>
      </c>
      <c r="C112" s="145" t="s">
        <v>168</v>
      </c>
      <c r="D112" s="143">
        <v>100000</v>
      </c>
      <c r="E112" s="161" t="s">
        <v>186</v>
      </c>
      <c r="F112" s="143">
        <v>50000</v>
      </c>
    </row>
    <row r="113" spans="1:8" ht="14.25" customHeight="1">
      <c r="A113" s="38"/>
      <c r="B113" s="141"/>
      <c r="C113" s="145"/>
      <c r="D113" s="143"/>
      <c r="E113" s="161" t="s">
        <v>181</v>
      </c>
      <c r="F113" s="143">
        <v>50000</v>
      </c>
    </row>
    <row r="114" spans="1:8" ht="15" customHeight="1">
      <c r="A114" s="38"/>
      <c r="B114" s="70"/>
      <c r="C114" s="19" t="s">
        <v>32</v>
      </c>
      <c r="D114" s="20">
        <f>SUM(D112:D113)</f>
        <v>100000</v>
      </c>
      <c r="E114" s="30"/>
      <c r="F114" s="65"/>
    </row>
    <row r="115" spans="1:8" ht="15" customHeight="1">
      <c r="A115" s="14" t="s">
        <v>152</v>
      </c>
      <c r="B115" s="202" t="s">
        <v>184</v>
      </c>
      <c r="C115" s="202"/>
      <c r="D115" s="202"/>
      <c r="E115" s="34"/>
      <c r="F115" s="73"/>
    </row>
    <row r="116" spans="1:8" ht="15" customHeight="1">
      <c r="A116" s="38"/>
      <c r="B116" s="141" t="s">
        <v>72</v>
      </c>
      <c r="C116" s="145" t="s">
        <v>185</v>
      </c>
      <c r="D116" s="143">
        <v>80000</v>
      </c>
      <c r="E116" s="161" t="s">
        <v>181</v>
      </c>
      <c r="F116" s="143">
        <f>SUM(D116)</f>
        <v>80000</v>
      </c>
    </row>
    <row r="117" spans="1:8" ht="15" customHeight="1">
      <c r="A117" s="38"/>
      <c r="B117" s="70"/>
      <c r="C117" s="19" t="s">
        <v>32</v>
      </c>
      <c r="D117" s="20">
        <f>SUM(D116:D116)</f>
        <v>80000</v>
      </c>
      <c r="E117" s="30"/>
      <c r="F117" s="65"/>
    </row>
    <row r="118" spans="1:8" ht="15" customHeight="1">
      <c r="A118" s="38"/>
      <c r="B118" s="27"/>
      <c r="C118" s="23"/>
      <c r="D118" s="22"/>
      <c r="E118" s="21"/>
      <c r="F118" s="22"/>
    </row>
    <row r="119" spans="1:8" ht="15" customHeight="1">
      <c r="A119" s="119" t="s">
        <v>78</v>
      </c>
      <c r="B119" s="189" t="s">
        <v>79</v>
      </c>
      <c r="C119" s="189"/>
      <c r="D119" s="189"/>
      <c r="E119" s="120"/>
      <c r="F119" s="121">
        <f>SUM(D122,D125,D128,D131,D135)</f>
        <v>95000</v>
      </c>
    </row>
    <row r="120" spans="1:8" ht="18.75" customHeight="1">
      <c r="A120" s="14" t="s">
        <v>30</v>
      </c>
      <c r="B120" s="192" t="s">
        <v>136</v>
      </c>
      <c r="C120" s="192"/>
      <c r="D120" s="192"/>
      <c r="E120" s="34"/>
      <c r="F120" s="73"/>
    </row>
    <row r="121" spans="1:8" ht="18.75" customHeight="1">
      <c r="A121" s="38"/>
      <c r="B121" s="141" t="s">
        <v>72</v>
      </c>
      <c r="C121" s="142" t="s">
        <v>182</v>
      </c>
      <c r="D121" s="143">
        <v>10000</v>
      </c>
      <c r="E121" s="167" t="s">
        <v>145</v>
      </c>
      <c r="F121" s="143">
        <f>SUM(D121)</f>
        <v>10000</v>
      </c>
      <c r="H121" s="13"/>
    </row>
    <row r="122" spans="1:8" ht="15" customHeight="1">
      <c r="A122" s="69"/>
      <c r="B122" s="18"/>
      <c r="C122" s="62" t="s">
        <v>32</v>
      </c>
      <c r="D122" s="63">
        <f>SUM(D120:D121)</f>
        <v>10000</v>
      </c>
      <c r="E122" s="64"/>
      <c r="F122" s="65"/>
    </row>
    <row r="123" spans="1:8" ht="20.25" customHeight="1">
      <c r="A123" s="14" t="s">
        <v>33</v>
      </c>
      <c r="B123" s="192" t="s">
        <v>151</v>
      </c>
      <c r="C123" s="192"/>
      <c r="D123" s="192"/>
      <c r="E123" s="34"/>
      <c r="F123" s="73"/>
    </row>
    <row r="124" spans="1:8" ht="19.5" customHeight="1">
      <c r="A124" s="38"/>
      <c r="B124" s="141" t="s">
        <v>72</v>
      </c>
      <c r="C124" s="142" t="s">
        <v>182</v>
      </c>
      <c r="D124" s="143">
        <v>15000</v>
      </c>
      <c r="E124" s="167" t="s">
        <v>145</v>
      </c>
      <c r="F124" s="143">
        <f>SUM(D124)</f>
        <v>15000</v>
      </c>
      <c r="H124" s="13"/>
    </row>
    <row r="125" spans="1:8" ht="15" customHeight="1">
      <c r="A125" s="69"/>
      <c r="B125" s="18"/>
      <c r="C125" s="62" t="s">
        <v>32</v>
      </c>
      <c r="D125" s="63">
        <f>SUM(D123:D124)</f>
        <v>15000</v>
      </c>
      <c r="E125" s="64"/>
      <c r="F125" s="65"/>
    </row>
    <row r="126" spans="1:8">
      <c r="A126" s="144" t="s">
        <v>35</v>
      </c>
      <c r="B126" s="192" t="s">
        <v>173</v>
      </c>
      <c r="C126" s="192"/>
      <c r="D126" s="192"/>
      <c r="E126" s="34"/>
      <c r="F126" s="73"/>
      <c r="H126" s="13"/>
    </row>
    <row r="127" spans="1:8" ht="16.5" customHeight="1">
      <c r="A127" s="38"/>
      <c r="B127" s="141" t="s">
        <v>72</v>
      </c>
      <c r="C127" s="142" t="s">
        <v>182</v>
      </c>
      <c r="D127" s="143">
        <v>15000</v>
      </c>
      <c r="E127" s="167" t="s">
        <v>145</v>
      </c>
      <c r="F127" s="143">
        <v>15000</v>
      </c>
    </row>
    <row r="128" spans="1:8" ht="15" customHeight="1">
      <c r="A128" s="38"/>
      <c r="B128" s="18"/>
      <c r="C128" s="62" t="s">
        <v>32</v>
      </c>
      <c r="D128" s="63">
        <f>SUM(D127:D127)</f>
        <v>15000</v>
      </c>
      <c r="E128" s="21"/>
      <c r="F128" s="22"/>
    </row>
    <row r="129" spans="1:8" ht="22.5" customHeight="1">
      <c r="A129" s="144" t="s">
        <v>131</v>
      </c>
      <c r="B129" s="192" t="s">
        <v>174</v>
      </c>
      <c r="C129" s="192"/>
      <c r="D129" s="192"/>
      <c r="E129" s="34"/>
      <c r="F129" s="73"/>
    </row>
    <row r="130" spans="1:8" ht="19.5" customHeight="1">
      <c r="A130" s="38"/>
      <c r="B130" s="141" t="s">
        <v>72</v>
      </c>
      <c r="C130" s="142" t="s">
        <v>182</v>
      </c>
      <c r="D130" s="143">
        <v>25000</v>
      </c>
      <c r="E130" s="167" t="s">
        <v>145</v>
      </c>
      <c r="F130" s="143">
        <v>25000</v>
      </c>
      <c r="H130" s="13"/>
    </row>
    <row r="131" spans="1:8" ht="12.75" customHeight="1">
      <c r="A131" s="38"/>
      <c r="B131" s="18"/>
      <c r="C131" s="62" t="s">
        <v>32</v>
      </c>
      <c r="D131" s="63">
        <f>SUM(D130:D130)</f>
        <v>25000</v>
      </c>
      <c r="E131" s="21"/>
      <c r="F131" s="22"/>
    </row>
    <row r="132" spans="1:8" ht="12" customHeight="1">
      <c r="A132" s="14" t="s">
        <v>152</v>
      </c>
      <c r="B132" s="183" t="s">
        <v>137</v>
      </c>
      <c r="C132" s="183"/>
      <c r="D132" s="183"/>
      <c r="E132" s="34"/>
      <c r="F132" s="73"/>
    </row>
    <row r="133" spans="1:8" ht="16.5" customHeight="1">
      <c r="A133" s="36"/>
      <c r="B133" s="141" t="s">
        <v>72</v>
      </c>
      <c r="C133" s="142" t="s">
        <v>182</v>
      </c>
      <c r="D133" s="143">
        <v>30000</v>
      </c>
      <c r="E133" s="167" t="s">
        <v>145</v>
      </c>
      <c r="F133" s="143">
        <v>20140</v>
      </c>
    </row>
    <row r="134" spans="1:8" ht="20.25" customHeight="1">
      <c r="A134" s="38"/>
      <c r="B134" s="141" t="s">
        <v>72</v>
      </c>
      <c r="C134" s="142" t="s">
        <v>147</v>
      </c>
      <c r="D134" s="143"/>
      <c r="E134" s="167" t="s">
        <v>148</v>
      </c>
      <c r="F134" s="143">
        <v>9860</v>
      </c>
      <c r="H134" s="13"/>
    </row>
    <row r="135" spans="1:8" ht="15" customHeight="1">
      <c r="A135" s="38"/>
      <c r="B135" s="18"/>
      <c r="C135" s="62" t="s">
        <v>32</v>
      </c>
      <c r="D135" s="63">
        <f>SUM(D133:D134)</f>
        <v>30000</v>
      </c>
      <c r="E135" s="21"/>
      <c r="F135" s="65"/>
    </row>
    <row r="136" spans="1:8" ht="15" customHeight="1">
      <c r="A136" s="69"/>
      <c r="B136" s="18"/>
      <c r="C136" s="78"/>
      <c r="D136" s="65"/>
      <c r="E136" s="80"/>
      <c r="F136" s="37"/>
    </row>
    <row r="137" spans="1:8" ht="15" customHeight="1">
      <c r="A137" s="38"/>
      <c r="B137" s="27"/>
      <c r="C137" s="23"/>
      <c r="D137" s="22"/>
      <c r="E137" s="172"/>
      <c r="F137" s="22"/>
    </row>
    <row r="138" spans="1:8" ht="15" customHeight="1">
      <c r="A138" s="21" t="s">
        <v>80</v>
      </c>
      <c r="B138" s="21" t="s">
        <v>50</v>
      </c>
      <c r="C138" s="49"/>
      <c r="D138" s="49"/>
      <c r="E138" s="49"/>
      <c r="F138" s="22">
        <v>0</v>
      </c>
    </row>
    <row r="139" spans="1:8" ht="15" customHeight="1">
      <c r="A139" s="38"/>
      <c r="B139" s="49"/>
      <c r="C139" s="49"/>
      <c r="D139" s="49"/>
      <c r="E139" s="49"/>
      <c r="F139" s="26"/>
    </row>
    <row r="140" spans="1:8" ht="15" customHeight="1">
      <c r="A140" s="21" t="s">
        <v>81</v>
      </c>
      <c r="B140" s="191" t="s">
        <v>82</v>
      </c>
      <c r="C140" s="191"/>
      <c r="D140" s="191"/>
      <c r="E140" s="49"/>
      <c r="F140" s="22">
        <v>0</v>
      </c>
    </row>
    <row r="141" spans="1:8" ht="12.75" customHeight="1">
      <c r="A141" s="53"/>
      <c r="B141" s="193"/>
      <c r="C141" s="193"/>
      <c r="D141" s="50"/>
      <c r="E141" s="50"/>
      <c r="F141" s="74"/>
    </row>
    <row r="142" spans="1:8">
      <c r="A142" s="123" t="s">
        <v>83</v>
      </c>
      <c r="B142" s="194" t="s">
        <v>54</v>
      </c>
      <c r="C142" s="195"/>
      <c r="D142" s="195"/>
      <c r="E142" s="124"/>
      <c r="F142" s="122">
        <f>SUM(D145,D152)</f>
        <v>50000</v>
      </c>
    </row>
    <row r="143" spans="1:8">
      <c r="A143" s="14" t="s">
        <v>30</v>
      </c>
      <c r="B143" s="179" t="s">
        <v>172</v>
      </c>
      <c r="C143" s="179"/>
      <c r="D143" s="179"/>
      <c r="E143" s="34"/>
      <c r="F143" s="73"/>
    </row>
    <row r="144" spans="1:8" ht="12" customHeight="1">
      <c r="A144" s="38"/>
      <c r="B144" s="141" t="s">
        <v>84</v>
      </c>
      <c r="C144" s="142" t="s">
        <v>85</v>
      </c>
      <c r="D144" s="143">
        <v>25000</v>
      </c>
      <c r="E144" s="167" t="s">
        <v>145</v>
      </c>
      <c r="F144" s="143">
        <f>SUM(D144)</f>
        <v>25000</v>
      </c>
    </row>
    <row r="145" spans="1:6" ht="12" customHeight="1">
      <c r="A145" s="38"/>
      <c r="B145" s="18"/>
      <c r="C145" s="62" t="s">
        <v>32</v>
      </c>
      <c r="D145" s="63">
        <f>SUM(D144)</f>
        <v>25000</v>
      </c>
      <c r="E145" s="64"/>
      <c r="F145" s="65"/>
    </row>
    <row r="146" spans="1:6" ht="12" customHeight="1">
      <c r="A146" s="38"/>
      <c r="B146" s="17"/>
      <c r="C146" s="173"/>
      <c r="D146" s="174"/>
      <c r="E146" s="175"/>
      <c r="F146" s="176"/>
    </row>
    <row r="147" spans="1:6" ht="12" customHeight="1">
      <c r="A147" s="38"/>
      <c r="B147" s="17"/>
      <c r="C147" s="173"/>
      <c r="D147" s="174"/>
      <c r="E147" s="175"/>
      <c r="F147" s="176"/>
    </row>
    <row r="148" spans="1:6" ht="12" customHeight="1">
      <c r="A148" s="38"/>
      <c r="B148" s="17"/>
      <c r="C148" s="173"/>
      <c r="D148" s="174"/>
      <c r="E148" s="175"/>
      <c r="F148" s="176"/>
    </row>
    <row r="149" spans="1:6" ht="12" customHeight="1">
      <c r="A149" s="14" t="s">
        <v>30</v>
      </c>
      <c r="B149" s="179" t="s">
        <v>86</v>
      </c>
      <c r="C149" s="179"/>
      <c r="D149" s="179"/>
      <c r="E149" s="34"/>
      <c r="F149" s="73"/>
    </row>
    <row r="150" spans="1:6" ht="12" customHeight="1">
      <c r="A150" s="38"/>
      <c r="B150" s="18" t="s">
        <v>84</v>
      </c>
      <c r="C150" s="78" t="s">
        <v>85</v>
      </c>
      <c r="D150" s="75">
        <v>25000</v>
      </c>
      <c r="E150" s="171" t="s">
        <v>145</v>
      </c>
      <c r="F150" s="75">
        <v>23600</v>
      </c>
    </row>
    <row r="151" spans="1:6" ht="12" customHeight="1">
      <c r="A151" s="38"/>
      <c r="B151" s="27"/>
      <c r="C151" s="23" t="s">
        <v>149</v>
      </c>
      <c r="D151" s="169"/>
      <c r="E151" s="170" t="s">
        <v>150</v>
      </c>
      <c r="F151" s="169">
        <v>1400</v>
      </c>
    </row>
    <row r="152" spans="1:6" ht="12" customHeight="1">
      <c r="A152" s="38"/>
      <c r="B152" s="18"/>
      <c r="C152" s="62" t="s">
        <v>32</v>
      </c>
      <c r="D152" s="63">
        <f>SUM(D150:D151)</f>
        <v>25000</v>
      </c>
      <c r="E152" s="64"/>
      <c r="F152" s="65"/>
    </row>
    <row r="153" spans="1:6" ht="12" customHeight="1">
      <c r="A153" s="38"/>
      <c r="B153" s="27"/>
      <c r="C153" s="35"/>
      <c r="D153" s="28"/>
      <c r="E153" s="21"/>
      <c r="F153" s="22"/>
    </row>
    <row r="154" spans="1:6" ht="12" customHeight="1">
      <c r="A154" s="125" t="s">
        <v>87</v>
      </c>
      <c r="B154" s="196" t="s">
        <v>179</v>
      </c>
      <c r="C154" s="196"/>
      <c r="D154" s="196"/>
      <c r="E154" s="196"/>
      <c r="F154" s="126"/>
    </row>
    <row r="155" spans="1:6" ht="12" customHeight="1">
      <c r="A155" s="127"/>
      <c r="B155" s="128"/>
      <c r="C155" s="128"/>
      <c r="D155" s="128"/>
      <c r="E155" s="129" t="s">
        <v>22</v>
      </c>
      <c r="F155" s="130">
        <f>SUM(F157,F159,F161,F163,F165,F167,F172,F174,F176,F178)</f>
        <v>15000</v>
      </c>
    </row>
    <row r="156" spans="1:6" ht="12" customHeight="1">
      <c r="A156" s="53"/>
      <c r="B156" s="50"/>
      <c r="C156" s="82" t="s">
        <v>25</v>
      </c>
      <c r="D156" s="82" t="s">
        <v>26</v>
      </c>
      <c r="E156" s="23" t="s">
        <v>27</v>
      </c>
      <c r="F156" s="83"/>
    </row>
    <row r="157" spans="1:6" ht="17.25" customHeight="1">
      <c r="A157" s="21" t="s">
        <v>128</v>
      </c>
      <c r="B157" s="191" t="s">
        <v>129</v>
      </c>
      <c r="C157" s="191"/>
      <c r="D157" s="191"/>
      <c r="E157" s="38"/>
      <c r="F157" s="84">
        <v>0</v>
      </c>
    </row>
    <row r="158" spans="1:6" ht="12" customHeight="1">
      <c r="A158" s="38"/>
      <c r="B158" s="38"/>
      <c r="C158" s="38"/>
      <c r="D158" s="38"/>
      <c r="E158" s="38"/>
      <c r="F158" s="85"/>
    </row>
    <row r="159" spans="1:6" ht="12" customHeight="1">
      <c r="A159" s="21" t="s">
        <v>88</v>
      </c>
      <c r="B159" s="191" t="s">
        <v>38</v>
      </c>
      <c r="C159" s="191"/>
      <c r="D159" s="191"/>
      <c r="E159" s="38"/>
      <c r="F159" s="84">
        <v>0</v>
      </c>
    </row>
    <row r="160" spans="1:6" ht="12" customHeight="1">
      <c r="A160" s="38"/>
      <c r="B160" s="86"/>
      <c r="C160" s="86"/>
      <c r="D160" s="86"/>
      <c r="E160" s="38"/>
      <c r="F160" s="85"/>
    </row>
    <row r="161" spans="1:6" ht="16.5" customHeight="1">
      <c r="A161" s="21" t="s">
        <v>89</v>
      </c>
      <c r="B161" s="21" t="s">
        <v>40</v>
      </c>
      <c r="C161" s="38"/>
      <c r="D161" s="38"/>
      <c r="E161" s="38"/>
      <c r="F161" s="84">
        <v>0</v>
      </c>
    </row>
    <row r="162" spans="1:6" ht="12" customHeight="1">
      <c r="A162" s="38"/>
      <c r="B162" s="38"/>
      <c r="C162" s="38"/>
      <c r="D162" s="38"/>
      <c r="E162" s="38"/>
      <c r="F162" s="85"/>
    </row>
    <row r="163" spans="1:6" ht="12" customHeight="1">
      <c r="A163" s="21" t="s">
        <v>90</v>
      </c>
      <c r="B163" s="21" t="s">
        <v>42</v>
      </c>
      <c r="C163" s="38"/>
      <c r="D163" s="38"/>
      <c r="E163" s="38"/>
      <c r="F163" s="84">
        <v>0</v>
      </c>
    </row>
    <row r="164" spans="1:6" ht="12" customHeight="1">
      <c r="A164" s="38"/>
      <c r="B164" s="38"/>
      <c r="C164" s="38"/>
      <c r="D164" s="38"/>
      <c r="E164" s="38"/>
      <c r="F164" s="85"/>
    </row>
    <row r="165" spans="1:6" ht="12" customHeight="1">
      <c r="A165" s="21" t="s">
        <v>91</v>
      </c>
      <c r="B165" s="21" t="s">
        <v>44</v>
      </c>
      <c r="C165" s="38"/>
      <c r="D165" s="38"/>
      <c r="E165" s="38"/>
      <c r="F165" s="84">
        <v>0</v>
      </c>
    </row>
    <row r="166" spans="1:6" ht="12" customHeight="1">
      <c r="A166" s="38"/>
      <c r="B166" s="38"/>
      <c r="C166" s="38"/>
      <c r="D166" s="38"/>
      <c r="E166" s="38"/>
      <c r="F166" s="85"/>
    </row>
    <row r="167" spans="1:6">
      <c r="A167" s="131" t="s">
        <v>92</v>
      </c>
      <c r="B167" s="132" t="s">
        <v>176</v>
      </c>
      <c r="C167" s="133"/>
      <c r="D167" s="133"/>
      <c r="E167" s="133"/>
      <c r="F167" s="134">
        <f>SUM(D170)</f>
        <v>15000</v>
      </c>
    </row>
    <row r="168" spans="1:6" ht="12.75" customHeight="1">
      <c r="A168" s="14" t="s">
        <v>30</v>
      </c>
      <c r="B168" s="179" t="s">
        <v>177</v>
      </c>
      <c r="C168" s="179"/>
      <c r="D168" s="179"/>
      <c r="E168" s="34"/>
      <c r="F168" s="73"/>
    </row>
    <row r="169" spans="1:6" ht="12" customHeight="1">
      <c r="A169" s="38"/>
      <c r="B169" s="141" t="s">
        <v>130</v>
      </c>
      <c r="C169" s="142" t="s">
        <v>169</v>
      </c>
      <c r="D169" s="143">
        <v>15000</v>
      </c>
      <c r="E169" s="167" t="s">
        <v>181</v>
      </c>
      <c r="F169" s="143">
        <f>SUM(D169)</f>
        <v>15000</v>
      </c>
    </row>
    <row r="170" spans="1:6" ht="12" customHeight="1">
      <c r="A170" s="38"/>
      <c r="B170" s="18"/>
      <c r="C170" s="62" t="s">
        <v>32</v>
      </c>
      <c r="D170" s="63">
        <f>SUM(D169)</f>
        <v>15000</v>
      </c>
      <c r="E170" s="64"/>
      <c r="F170" s="65"/>
    </row>
    <row r="171" spans="1:6" ht="12" customHeight="1">
      <c r="A171" s="38"/>
      <c r="B171" s="38"/>
      <c r="C171" s="38"/>
      <c r="D171" s="38"/>
      <c r="E171" s="38"/>
      <c r="F171" s="85"/>
    </row>
    <row r="172" spans="1:6" ht="12" customHeight="1">
      <c r="A172" s="21" t="s">
        <v>93</v>
      </c>
      <c r="B172" s="21" t="s">
        <v>48</v>
      </c>
      <c r="C172" s="38"/>
      <c r="D172" s="38"/>
      <c r="E172" s="38"/>
      <c r="F172" s="79">
        <v>0</v>
      </c>
    </row>
    <row r="173" spans="1:6" ht="12" customHeight="1">
      <c r="A173" s="53"/>
      <c r="B173" s="27"/>
      <c r="C173" s="53"/>
      <c r="D173" s="84"/>
      <c r="E173" s="53"/>
      <c r="F173" s="87"/>
    </row>
    <row r="174" spans="1:6" ht="12" customHeight="1">
      <c r="A174" s="21" t="s">
        <v>94</v>
      </c>
      <c r="B174" s="21" t="s">
        <v>50</v>
      </c>
      <c r="C174" s="38"/>
      <c r="D174" s="38"/>
      <c r="E174" s="38"/>
      <c r="F174" s="84">
        <v>0</v>
      </c>
    </row>
    <row r="175" spans="1:6" ht="12" customHeight="1">
      <c r="A175" s="38"/>
      <c r="B175" s="38"/>
      <c r="C175" s="38"/>
      <c r="D175" s="38"/>
      <c r="E175" s="38"/>
      <c r="F175" s="85"/>
    </row>
    <row r="176" spans="1:6" ht="12" customHeight="1">
      <c r="A176" s="21" t="s">
        <v>95</v>
      </c>
      <c r="B176" s="191" t="s">
        <v>82</v>
      </c>
      <c r="C176" s="191"/>
      <c r="D176" s="191"/>
      <c r="E176" s="38"/>
      <c r="F176" s="84">
        <v>0</v>
      </c>
    </row>
    <row r="177" spans="1:6" ht="12" customHeight="1">
      <c r="A177" s="53"/>
      <c r="B177" s="198"/>
      <c r="C177" s="198"/>
      <c r="D177" s="53"/>
      <c r="E177" s="53"/>
      <c r="F177" s="88"/>
    </row>
    <row r="178" spans="1:6" ht="12" customHeight="1">
      <c r="A178" s="29" t="s">
        <v>96</v>
      </c>
      <c r="B178" s="199" t="s">
        <v>54</v>
      </c>
      <c r="C178" s="199"/>
      <c r="D178" s="199"/>
      <c r="E178" s="89"/>
      <c r="F178" s="79">
        <v>0</v>
      </c>
    </row>
    <row r="179" spans="1:6" ht="12" customHeight="1">
      <c r="A179" s="29"/>
      <c r="B179" s="29"/>
      <c r="C179" s="90"/>
      <c r="D179" s="90"/>
      <c r="E179" s="89"/>
      <c r="F179" s="79"/>
    </row>
    <row r="180" spans="1:6" ht="12" customHeight="1">
      <c r="A180" s="125" t="s">
        <v>144</v>
      </c>
      <c r="B180" s="200" t="s">
        <v>97</v>
      </c>
      <c r="C180" s="200"/>
      <c r="D180" s="200"/>
      <c r="E180" s="135"/>
      <c r="F180" s="136"/>
    </row>
    <row r="181" spans="1:6" ht="12" customHeight="1">
      <c r="A181" s="127"/>
      <c r="B181" s="127"/>
      <c r="C181" s="127"/>
      <c r="D181" s="127"/>
      <c r="E181" s="129" t="s">
        <v>22</v>
      </c>
      <c r="F181" s="137">
        <f>SUM(F183,F185,F187,F189,F191,F193,F195,F197,F203,F205)</f>
        <v>100000</v>
      </c>
    </row>
    <row r="182" spans="1:6" ht="24" customHeight="1">
      <c r="A182" s="138" t="s">
        <v>23</v>
      </c>
      <c r="B182" s="138" t="s">
        <v>24</v>
      </c>
      <c r="C182" s="82" t="s">
        <v>25</v>
      </c>
      <c r="D182" s="115" t="s">
        <v>26</v>
      </c>
      <c r="E182" s="23" t="s">
        <v>27</v>
      </c>
      <c r="F182" s="83"/>
    </row>
    <row r="183" spans="1:6" ht="15" customHeight="1">
      <c r="A183" s="21" t="s">
        <v>180</v>
      </c>
      <c r="B183" s="21" t="s">
        <v>110</v>
      </c>
      <c r="C183" s="89"/>
      <c r="D183" s="89"/>
      <c r="E183" s="89"/>
      <c r="F183" s="79">
        <v>0</v>
      </c>
    </row>
    <row r="184" spans="1:6" ht="14.25" customHeight="1">
      <c r="A184" s="38"/>
      <c r="B184" s="114"/>
      <c r="C184" s="115"/>
      <c r="D184" s="84"/>
      <c r="E184" s="23"/>
      <c r="F184" s="84"/>
    </row>
    <row r="185" spans="1:6" ht="15" customHeight="1">
      <c r="A185" s="21" t="s">
        <v>98</v>
      </c>
      <c r="B185" s="191" t="s">
        <v>38</v>
      </c>
      <c r="C185" s="191"/>
      <c r="D185" s="191"/>
      <c r="E185" s="89"/>
      <c r="F185" s="79">
        <v>0</v>
      </c>
    </row>
    <row r="186" spans="1:6" ht="15" customHeight="1">
      <c r="A186" s="81"/>
      <c r="B186" s="81"/>
      <c r="C186" s="81"/>
      <c r="D186" s="38"/>
      <c r="E186" s="38"/>
      <c r="F186" s="87"/>
    </row>
    <row r="187" spans="1:6" ht="11.25" customHeight="1">
      <c r="A187" s="29" t="s">
        <v>99</v>
      </c>
      <c r="B187" s="21" t="s">
        <v>40</v>
      </c>
      <c r="C187" s="38"/>
      <c r="D187" s="38"/>
      <c r="E187" s="38"/>
      <c r="F187" s="84">
        <v>0</v>
      </c>
    </row>
    <row r="188" spans="1:6" ht="11.25" customHeight="1">
      <c r="A188" s="21"/>
      <c r="B188" s="21"/>
      <c r="C188" s="38"/>
      <c r="D188" s="38"/>
      <c r="E188" s="38"/>
      <c r="F188" s="84"/>
    </row>
    <row r="189" spans="1:6" ht="18" customHeight="1">
      <c r="A189" s="21" t="s">
        <v>100</v>
      </c>
      <c r="B189" s="21" t="s">
        <v>42</v>
      </c>
      <c r="C189" s="38"/>
      <c r="D189" s="38"/>
      <c r="E189" s="38"/>
      <c r="F189" s="84">
        <v>0</v>
      </c>
    </row>
    <row r="190" spans="1:6">
      <c r="A190" s="38"/>
      <c r="B190" s="38"/>
      <c r="C190" s="38"/>
      <c r="D190" s="38"/>
      <c r="E190" s="38"/>
      <c r="F190" s="85"/>
    </row>
    <row r="191" spans="1:6" ht="15" customHeight="1">
      <c r="A191" s="21" t="s">
        <v>101</v>
      </c>
      <c r="B191" s="21" t="s">
        <v>44</v>
      </c>
      <c r="C191" s="89"/>
      <c r="D191" s="89"/>
      <c r="E191" s="89"/>
      <c r="F191" s="79">
        <v>0</v>
      </c>
    </row>
    <row r="192" spans="1:6" ht="12" customHeight="1">
      <c r="A192" s="38"/>
      <c r="B192" s="49"/>
      <c r="C192" s="49"/>
      <c r="D192" s="49"/>
      <c r="E192" s="38"/>
      <c r="F192" s="85"/>
    </row>
    <row r="193" spans="1:6" ht="12" customHeight="1">
      <c r="A193" s="21" t="s">
        <v>102</v>
      </c>
      <c r="B193" s="191" t="s">
        <v>46</v>
      </c>
      <c r="C193" s="191"/>
      <c r="D193" s="49"/>
      <c r="E193" s="38"/>
      <c r="F193" s="79">
        <v>0</v>
      </c>
    </row>
    <row r="194" spans="1:6" ht="12" customHeight="1">
      <c r="A194" s="116"/>
      <c r="B194" s="117"/>
      <c r="C194" s="117"/>
      <c r="D194" s="117"/>
      <c r="E194" s="116"/>
      <c r="F194" s="118"/>
    </row>
    <row r="195" spans="1:6" ht="12" customHeight="1">
      <c r="A195" s="21" t="s">
        <v>133</v>
      </c>
      <c r="B195" s="191" t="s">
        <v>103</v>
      </c>
      <c r="C195" s="191"/>
      <c r="D195" s="117"/>
      <c r="E195" s="116"/>
      <c r="F195" s="79">
        <v>0</v>
      </c>
    </row>
    <row r="196" spans="1:6" ht="12" customHeight="1">
      <c r="A196" s="38"/>
      <c r="B196" s="49"/>
      <c r="C196" s="49"/>
      <c r="D196" s="49"/>
      <c r="E196" s="38"/>
      <c r="F196" s="85"/>
    </row>
    <row r="197" spans="1:6" ht="12" customHeight="1">
      <c r="A197" s="131" t="s">
        <v>104</v>
      </c>
      <c r="B197" s="131" t="s">
        <v>50</v>
      </c>
      <c r="C197" s="139"/>
      <c r="D197" s="139"/>
      <c r="E197" s="133"/>
      <c r="F197" s="134">
        <f>SUM(D201)</f>
        <v>100000</v>
      </c>
    </row>
    <row r="198" spans="1:6" ht="12" customHeight="1">
      <c r="A198" s="36" t="s">
        <v>30</v>
      </c>
      <c r="B198" s="190" t="s">
        <v>164</v>
      </c>
      <c r="C198" s="190"/>
      <c r="D198" s="190"/>
      <c r="E198" s="71"/>
      <c r="F198" s="72"/>
    </row>
    <row r="199" spans="1:6" ht="12" customHeight="1">
      <c r="A199" s="36"/>
      <c r="B199" s="152" t="s">
        <v>138</v>
      </c>
      <c r="C199" s="145" t="s">
        <v>188</v>
      </c>
      <c r="D199" s="143">
        <v>100000</v>
      </c>
      <c r="E199" s="161" t="s">
        <v>181</v>
      </c>
      <c r="F199" s="75">
        <v>82342</v>
      </c>
    </row>
    <row r="200" spans="1:6" ht="12.75" customHeight="1">
      <c r="A200" s="38"/>
      <c r="B200" s="152" t="s">
        <v>138</v>
      </c>
      <c r="C200" s="145" t="s">
        <v>189</v>
      </c>
      <c r="D200" s="143"/>
      <c r="E200" s="161" t="s">
        <v>186</v>
      </c>
      <c r="F200" s="75">
        <v>17658</v>
      </c>
    </row>
    <row r="201" spans="1:6" ht="14.25" customHeight="1">
      <c r="A201" s="38"/>
      <c r="B201" s="70"/>
      <c r="C201" s="19" t="s">
        <v>32</v>
      </c>
      <c r="D201" s="20">
        <f>SUM(D199:D200)</f>
        <v>100000</v>
      </c>
      <c r="E201" s="153"/>
      <c r="F201" s="148"/>
    </row>
    <row r="202" spans="1:6" ht="12" customHeight="1">
      <c r="A202" s="38"/>
      <c r="B202" s="27"/>
      <c r="C202" s="35"/>
      <c r="D202" s="28"/>
      <c r="E202" s="21"/>
      <c r="F202" s="22"/>
    </row>
    <row r="203" spans="1:6" ht="21.75" customHeight="1">
      <c r="A203" s="29" t="s">
        <v>132</v>
      </c>
      <c r="B203" s="29" t="s">
        <v>52</v>
      </c>
      <c r="C203" s="29"/>
      <c r="D203" s="29"/>
      <c r="E203" s="38"/>
      <c r="F203" s="79">
        <v>0</v>
      </c>
    </row>
    <row r="204" spans="1:6" ht="12" customHeight="1">
      <c r="A204" s="53"/>
      <c r="B204" s="198"/>
      <c r="C204" s="198"/>
      <c r="D204" s="53"/>
      <c r="E204" s="53"/>
      <c r="F204" s="88"/>
    </row>
    <row r="205" spans="1:6" ht="12" customHeight="1">
      <c r="A205" s="29" t="s">
        <v>105</v>
      </c>
      <c r="B205" s="199" t="s">
        <v>54</v>
      </c>
      <c r="C205" s="199"/>
      <c r="D205" s="199"/>
      <c r="E205" s="89"/>
      <c r="F205" s="79">
        <v>0</v>
      </c>
    </row>
    <row r="206" spans="1:6" ht="12" customHeight="1">
      <c r="A206" s="29"/>
      <c r="B206" s="29"/>
      <c r="C206" s="90"/>
      <c r="D206" s="90"/>
      <c r="E206" s="89"/>
      <c r="F206" s="79"/>
    </row>
    <row r="207" spans="1:6" ht="21" customHeight="1">
      <c r="A207" s="125" t="s">
        <v>106</v>
      </c>
      <c r="B207" s="201" t="s">
        <v>107</v>
      </c>
      <c r="C207" s="201"/>
      <c r="D207" s="201"/>
      <c r="E207" s="140"/>
      <c r="F207" s="140"/>
    </row>
    <row r="208" spans="1:6" ht="12" customHeight="1">
      <c r="A208" s="127"/>
      <c r="B208" s="127"/>
      <c r="C208" s="127"/>
      <c r="D208" s="127"/>
      <c r="E208" s="129" t="s">
        <v>22</v>
      </c>
      <c r="F208" s="137">
        <f>SUM(F210,F212,F214,F218,F216,F220,F222,F224,F226,F228)</f>
        <v>0</v>
      </c>
    </row>
    <row r="209" spans="1:6" ht="12" customHeight="1">
      <c r="A209" s="8" t="s">
        <v>23</v>
      </c>
      <c r="B209" s="8" t="s">
        <v>24</v>
      </c>
      <c r="C209" s="9" t="s">
        <v>25</v>
      </c>
      <c r="D209" s="91" t="s">
        <v>26</v>
      </c>
      <c r="E209" s="40" t="s">
        <v>108</v>
      </c>
      <c r="F209" s="66"/>
    </row>
    <row r="210" spans="1:6" ht="12" customHeight="1">
      <c r="A210" s="29" t="s">
        <v>109</v>
      </c>
      <c r="B210" s="21" t="s">
        <v>110</v>
      </c>
      <c r="C210" s="89"/>
      <c r="D210" s="89"/>
      <c r="E210" s="89"/>
      <c r="F210" s="79">
        <v>0</v>
      </c>
    </row>
    <row r="211" spans="1:6" ht="12" customHeight="1">
      <c r="A211" s="53"/>
      <c r="B211" s="27"/>
      <c r="C211" s="53"/>
      <c r="D211" s="84"/>
      <c r="E211" s="53"/>
      <c r="F211" s="87"/>
    </row>
    <row r="212" spans="1:6" ht="12" customHeight="1">
      <c r="A212" s="29" t="s">
        <v>111</v>
      </c>
      <c r="B212" s="191" t="s">
        <v>38</v>
      </c>
      <c r="C212" s="191"/>
      <c r="D212" s="191"/>
      <c r="E212" s="38"/>
      <c r="F212" s="84">
        <v>0</v>
      </c>
    </row>
    <row r="213" spans="1:6" ht="14.25" customHeight="1">
      <c r="A213" s="38"/>
      <c r="B213" s="208"/>
      <c r="C213" s="208"/>
      <c r="D213" s="208"/>
      <c r="E213" s="38"/>
      <c r="F213" s="85"/>
    </row>
    <row r="214" spans="1:6" ht="19.5" customHeight="1">
      <c r="A214" s="29" t="s">
        <v>112</v>
      </c>
      <c r="B214" s="21" t="s">
        <v>40</v>
      </c>
      <c r="C214" s="38"/>
      <c r="D214" s="38"/>
      <c r="E214" s="38"/>
      <c r="F214" s="84">
        <v>0</v>
      </c>
    </row>
    <row r="215" spans="1:6" ht="15" customHeight="1">
      <c r="A215" s="38"/>
      <c r="B215" s="38"/>
      <c r="C215" s="38"/>
      <c r="D215" s="38"/>
      <c r="E215" s="38"/>
      <c r="F215" s="85"/>
    </row>
    <row r="216" spans="1:6" ht="12" customHeight="1">
      <c r="A216" s="29" t="s">
        <v>113</v>
      </c>
      <c r="B216" s="21" t="s">
        <v>42</v>
      </c>
      <c r="C216" s="38"/>
      <c r="D216" s="38"/>
      <c r="E216" s="38"/>
      <c r="F216" s="84">
        <v>0</v>
      </c>
    </row>
    <row r="217" spans="1:6" ht="12" customHeight="1">
      <c r="A217" s="38"/>
      <c r="B217" s="38"/>
      <c r="C217" s="38"/>
      <c r="D217" s="38"/>
      <c r="E217" s="38"/>
      <c r="F217" s="85"/>
    </row>
    <row r="218" spans="1:6" ht="12" customHeight="1">
      <c r="A218" s="29" t="s">
        <v>114</v>
      </c>
      <c r="B218" s="21" t="s">
        <v>44</v>
      </c>
      <c r="C218" s="38"/>
      <c r="D218" s="38"/>
      <c r="E218" s="38"/>
      <c r="F218" s="84">
        <v>0</v>
      </c>
    </row>
    <row r="219" spans="1:6" ht="12.75" customHeight="1">
      <c r="A219" s="38"/>
      <c r="B219" s="38"/>
      <c r="C219" s="38"/>
      <c r="D219" s="38"/>
      <c r="E219" s="38"/>
      <c r="F219" s="85"/>
    </row>
    <row r="220" spans="1:6" ht="12" customHeight="1">
      <c r="A220" s="29" t="s">
        <v>115</v>
      </c>
      <c r="B220" s="21" t="s">
        <v>46</v>
      </c>
      <c r="C220" s="38"/>
      <c r="D220" s="38"/>
      <c r="E220" s="38"/>
      <c r="F220" s="84">
        <v>0</v>
      </c>
    </row>
    <row r="221" spans="1:6" ht="12" customHeight="1">
      <c r="A221" s="38"/>
      <c r="B221" s="38"/>
      <c r="C221" s="38"/>
      <c r="D221" s="38"/>
      <c r="E221" s="38"/>
      <c r="F221" s="85"/>
    </row>
    <row r="222" spans="1:6" ht="12.75" customHeight="1">
      <c r="A222" s="29" t="s">
        <v>116</v>
      </c>
      <c r="B222" s="21" t="s">
        <v>48</v>
      </c>
      <c r="C222" s="89"/>
      <c r="D222" s="89"/>
      <c r="E222" s="89"/>
      <c r="F222" s="79">
        <v>0</v>
      </c>
    </row>
    <row r="223" spans="1:6" ht="12" customHeight="1">
      <c r="A223" s="53"/>
      <c r="B223" s="27"/>
      <c r="C223" s="53"/>
      <c r="D223" s="84"/>
      <c r="E223" s="53"/>
      <c r="F223" s="87"/>
    </row>
    <row r="224" spans="1:6" ht="12.75" customHeight="1">
      <c r="A224" s="29" t="s">
        <v>117</v>
      </c>
      <c r="B224" s="21" t="s">
        <v>50</v>
      </c>
      <c r="C224" s="89"/>
      <c r="D224" s="89"/>
      <c r="E224" s="89"/>
      <c r="F224" s="79">
        <v>0</v>
      </c>
    </row>
    <row r="225" spans="1:6">
      <c r="A225" s="53"/>
      <c r="B225" s="53"/>
      <c r="C225" s="53"/>
      <c r="D225" s="84"/>
      <c r="E225" s="53"/>
      <c r="F225" s="87"/>
    </row>
    <row r="226" spans="1:6" ht="12" customHeight="1">
      <c r="A226" s="29" t="s">
        <v>118</v>
      </c>
      <c r="B226" s="209" t="s">
        <v>52</v>
      </c>
      <c r="C226" s="209"/>
      <c r="D226" s="209"/>
      <c r="E226" s="89"/>
      <c r="F226" s="79">
        <v>0</v>
      </c>
    </row>
    <row r="227" spans="1:6" ht="18" customHeight="1">
      <c r="A227" s="29"/>
      <c r="B227" s="21"/>
      <c r="C227" s="89"/>
      <c r="D227" s="89"/>
      <c r="E227" s="89"/>
      <c r="F227" s="79"/>
    </row>
    <row r="228" spans="1:6" ht="21" customHeight="1">
      <c r="A228" s="29" t="s">
        <v>119</v>
      </c>
      <c r="B228" s="199" t="s">
        <v>54</v>
      </c>
      <c r="C228" s="199"/>
      <c r="D228" s="199"/>
      <c r="E228" s="89"/>
      <c r="F228" s="79">
        <v>0</v>
      </c>
    </row>
    <row r="229" spans="1:6" ht="15" customHeight="1">
      <c r="A229" s="29"/>
      <c r="B229" s="29"/>
      <c r="C229" s="90"/>
      <c r="D229" s="90"/>
      <c r="E229" s="89"/>
      <c r="F229" s="79"/>
    </row>
    <row r="230" spans="1:6" ht="15" customHeight="1">
      <c r="A230" s="210" t="s">
        <v>120</v>
      </c>
      <c r="B230" s="210"/>
      <c r="C230" s="210"/>
      <c r="D230" s="210"/>
      <c r="E230" s="210"/>
      <c r="F230" s="87">
        <f>SUM(F208,F181,F155,F62,F28)</f>
        <v>1061000</v>
      </c>
    </row>
    <row r="231" spans="1:6" ht="18" customHeight="1">
      <c r="A231" s="35"/>
      <c r="B231" s="35"/>
      <c r="C231" s="35"/>
      <c r="D231" s="35"/>
      <c r="E231" s="35"/>
      <c r="F231" s="87"/>
    </row>
    <row r="232" spans="1:6" ht="23.25" customHeight="1">
      <c r="A232" s="81"/>
      <c r="B232" s="81"/>
      <c r="C232" s="81"/>
      <c r="D232" s="53"/>
      <c r="E232" s="53"/>
      <c r="F232" s="87"/>
    </row>
    <row r="233" spans="1:6" ht="12.75" customHeight="1">
      <c r="A233" s="211" t="s">
        <v>121</v>
      </c>
      <c r="B233" s="212"/>
      <c r="C233" s="212"/>
      <c r="D233" s="212"/>
      <c r="E233" s="213"/>
      <c r="F233" s="92"/>
    </row>
    <row r="234" spans="1:6" ht="12.75" customHeight="1">
      <c r="A234" s="197" t="s">
        <v>8</v>
      </c>
      <c r="B234" s="177"/>
      <c r="C234" s="177"/>
      <c r="D234" s="177"/>
      <c r="E234" s="93">
        <f>SUM(F210,F183,F157,F64,F30)</f>
        <v>421000</v>
      </c>
      <c r="F234" s="46"/>
    </row>
    <row r="235" spans="1:6" ht="12.75" customHeight="1">
      <c r="A235" s="197" t="s">
        <v>9</v>
      </c>
      <c r="B235" s="177"/>
      <c r="C235" s="177"/>
      <c r="D235" s="177"/>
      <c r="E235" s="93">
        <f>SUM(F212,F185,F159,F84,F43)</f>
        <v>60000</v>
      </c>
      <c r="F235" s="46"/>
    </row>
    <row r="236" spans="1:6" ht="12.75" customHeight="1">
      <c r="A236" s="197" t="s">
        <v>10</v>
      </c>
      <c r="B236" s="177"/>
      <c r="C236" s="177"/>
      <c r="D236" s="177"/>
      <c r="E236" s="93">
        <f>SUM(F214,F187,F161,F90,F45)</f>
        <v>0</v>
      </c>
      <c r="F236" s="46"/>
    </row>
    <row r="237" spans="1:6" ht="12.75" customHeight="1">
      <c r="A237" s="197" t="s">
        <v>11</v>
      </c>
      <c r="B237" s="177"/>
      <c r="C237" s="177"/>
      <c r="D237" s="177"/>
      <c r="E237" s="93">
        <f>SUM(F216,F189,F163,F47,F92)</f>
        <v>0</v>
      </c>
      <c r="F237" s="46"/>
    </row>
    <row r="238" spans="1:6" ht="12.75" customHeight="1">
      <c r="A238" s="197" t="s">
        <v>12</v>
      </c>
      <c r="B238" s="177"/>
      <c r="C238" s="177"/>
      <c r="D238" s="177"/>
      <c r="E238" s="93">
        <f>SUM(F218,F191,F165,F94,F49)</f>
        <v>25000</v>
      </c>
      <c r="F238" s="46"/>
    </row>
    <row r="239" spans="1:6" s="101" customFormat="1" ht="12.75" customHeight="1">
      <c r="A239" s="197" t="s">
        <v>13</v>
      </c>
      <c r="B239" s="177"/>
      <c r="C239" s="177"/>
      <c r="D239" s="177"/>
      <c r="E239" s="93">
        <f>SUM(F220,F193,F167,F101,F51)</f>
        <v>310000</v>
      </c>
      <c r="F239" s="46"/>
    </row>
    <row r="240" spans="1:6" ht="12.75" customHeight="1">
      <c r="A240" s="197" t="s">
        <v>14</v>
      </c>
      <c r="B240" s="177"/>
      <c r="C240" s="177"/>
      <c r="D240" s="177"/>
      <c r="E240" s="93">
        <f>SUM(F222,F195,F172,F119,F53)</f>
        <v>95000</v>
      </c>
      <c r="F240" s="46"/>
    </row>
    <row r="241" spans="1:7" ht="12.75" customHeight="1">
      <c r="A241" s="197" t="s">
        <v>15</v>
      </c>
      <c r="B241" s="177"/>
      <c r="C241" s="177"/>
      <c r="D241" s="177"/>
      <c r="E241" s="93">
        <f>SUM(F224,F197,F174,F138,F55)</f>
        <v>100000</v>
      </c>
      <c r="F241" s="46"/>
    </row>
    <row r="242" spans="1:7" ht="14.25" customHeight="1">
      <c r="A242" s="197" t="s">
        <v>16</v>
      </c>
      <c r="B242" s="177"/>
      <c r="C242" s="177"/>
      <c r="D242" s="177"/>
      <c r="E242" s="93">
        <f>SUM(F226,F203,F176,F140,F57)</f>
        <v>0</v>
      </c>
      <c r="F242" s="46"/>
    </row>
    <row r="243" spans="1:7" ht="12" customHeight="1">
      <c r="A243" s="206" t="s">
        <v>17</v>
      </c>
      <c r="B243" s="207"/>
      <c r="C243" s="207"/>
      <c r="D243" s="207"/>
      <c r="E243" s="93">
        <f>SUM(F228,F205,F178,F142,F59)</f>
        <v>50000</v>
      </c>
      <c r="F243" s="46"/>
    </row>
    <row r="244" spans="1:7" ht="15" customHeight="1">
      <c r="A244" s="94" t="s">
        <v>32</v>
      </c>
      <c r="B244" s="95"/>
      <c r="C244" s="95"/>
      <c r="D244" s="95"/>
      <c r="E244" s="154">
        <f>SUM(E234:E243)</f>
        <v>1061000</v>
      </c>
      <c r="F244" s="87"/>
    </row>
    <row r="245" spans="1:7" ht="12.75" customHeight="1">
      <c r="A245" s="205"/>
      <c r="B245" s="205"/>
      <c r="C245" s="205"/>
      <c r="D245" s="205"/>
      <c r="E245" s="205"/>
      <c r="F245" s="205"/>
    </row>
    <row r="246" spans="1:7" ht="12.75" customHeight="1">
      <c r="A246" s="159"/>
      <c r="B246" s="159"/>
      <c r="C246" s="159"/>
      <c r="D246" s="159"/>
      <c r="E246" s="159"/>
      <c r="F246" s="159"/>
    </row>
    <row r="247" spans="1:7" ht="18" customHeight="1">
      <c r="A247" s="181" t="s">
        <v>122</v>
      </c>
      <c r="B247" s="181"/>
      <c r="C247" s="181"/>
      <c r="D247" s="181"/>
      <c r="E247" s="181"/>
      <c r="F247" s="181"/>
    </row>
    <row r="248" spans="1:7">
      <c r="A248" s="204" t="s">
        <v>154</v>
      </c>
      <c r="B248" s="204"/>
      <c r="C248" s="204"/>
      <c r="D248" s="204"/>
      <c r="E248" s="204"/>
      <c r="F248" s="204"/>
    </row>
    <row r="249" spans="1:7">
      <c r="A249" s="96"/>
      <c r="B249" s="97" t="s">
        <v>155</v>
      </c>
      <c r="C249" s="15"/>
      <c r="D249" s="15"/>
      <c r="E249" s="98">
        <f>SUM(F33+F37+F40+F66+F70+F80+F86+F87+F103+F121+F124+F127+F130+F133+F144+F150)</f>
        <v>309740</v>
      </c>
      <c r="F249" s="99"/>
    </row>
    <row r="250" spans="1:7">
      <c r="A250" s="96"/>
      <c r="B250" s="100" t="s">
        <v>161</v>
      </c>
      <c r="C250" s="38"/>
      <c r="D250" s="38"/>
      <c r="E250" s="160">
        <f>SUM(F96+F112+F200)</f>
        <v>92658</v>
      </c>
      <c r="F250" s="99"/>
      <c r="G250" s="13"/>
    </row>
    <row r="251" spans="1:7">
      <c r="A251" s="96"/>
      <c r="B251" s="100" t="s">
        <v>156</v>
      </c>
      <c r="C251" s="38"/>
      <c r="D251" s="38"/>
      <c r="E251" s="160">
        <f t="shared" ref="E251:E252" si="2">SUM(0)</f>
        <v>0</v>
      </c>
      <c r="F251" s="99"/>
    </row>
    <row r="252" spans="1:7" s="13" customFormat="1">
      <c r="A252" s="96"/>
      <c r="B252" s="100" t="s">
        <v>157</v>
      </c>
      <c r="C252" s="38"/>
      <c r="D252" s="38"/>
      <c r="E252" s="160">
        <f t="shared" si="2"/>
        <v>0</v>
      </c>
      <c r="F252" s="99"/>
      <c r="G252" s="2"/>
    </row>
    <row r="253" spans="1:7" s="13" customFormat="1">
      <c r="A253" s="102"/>
      <c r="B253" s="103" t="s">
        <v>191</v>
      </c>
      <c r="C253" s="104"/>
      <c r="D253" s="104"/>
      <c r="E253" s="105"/>
      <c r="F253" s="106"/>
      <c r="G253" s="2"/>
    </row>
    <row r="254" spans="1:7">
      <c r="A254" s="96"/>
      <c r="B254" s="100" t="s">
        <v>123</v>
      </c>
      <c r="C254" s="38"/>
      <c r="D254" s="38"/>
      <c r="E254" s="160">
        <f>SUM(F109+F134)</f>
        <v>89860</v>
      </c>
      <c r="F254" s="99"/>
    </row>
    <row r="255" spans="1:7">
      <c r="A255" s="96"/>
      <c r="B255" s="100" t="s">
        <v>124</v>
      </c>
      <c r="C255" s="38"/>
      <c r="D255" s="38"/>
      <c r="E255" s="160">
        <f>SUM(F151)</f>
        <v>1400</v>
      </c>
      <c r="F255" s="99"/>
    </row>
    <row r="256" spans="1:7" s="13" customFormat="1" ht="12.75" customHeight="1">
      <c r="A256" s="38"/>
      <c r="B256" s="107" t="s">
        <v>139</v>
      </c>
      <c r="C256" s="55"/>
      <c r="D256" s="38"/>
      <c r="E256" s="160">
        <f>SUM(F71+F75+F81)</f>
        <v>175000</v>
      </c>
      <c r="F256" s="99"/>
      <c r="G256" s="2"/>
    </row>
    <row r="257" spans="1:7" s="13" customFormat="1" ht="15.75" customHeight="1">
      <c r="A257" s="38"/>
      <c r="B257" s="107" t="s">
        <v>162</v>
      </c>
      <c r="C257" s="55"/>
      <c r="D257" s="38"/>
      <c r="E257" s="160">
        <f>SUM(F32+F36+F79+F106+F113+F116+F169+F199)</f>
        <v>392342</v>
      </c>
      <c r="F257" s="99"/>
      <c r="G257" s="2"/>
    </row>
    <row r="258" spans="1:7" s="13" customFormat="1" ht="12.75" customHeight="1">
      <c r="A258" s="38"/>
      <c r="B258" s="107" t="s">
        <v>158</v>
      </c>
      <c r="C258" s="55"/>
      <c r="D258" s="38"/>
      <c r="E258" s="160">
        <f>SUM(0)</f>
        <v>0</v>
      </c>
      <c r="F258" s="99"/>
      <c r="G258" s="2"/>
    </row>
    <row r="259" spans="1:7">
      <c r="A259" s="96"/>
      <c r="B259" s="203" t="s">
        <v>159</v>
      </c>
      <c r="C259" s="204"/>
      <c r="D259" s="38"/>
      <c r="E259" s="160">
        <f t="shared" ref="E259:E262" si="3">SUM(0)</f>
        <v>0</v>
      </c>
      <c r="F259" s="99"/>
    </row>
    <row r="260" spans="1:7" s="13" customFormat="1" ht="12.75" customHeight="1">
      <c r="A260" s="96"/>
      <c r="B260" s="100" t="s">
        <v>140</v>
      </c>
      <c r="C260" s="90"/>
      <c r="D260" s="38"/>
      <c r="E260" s="160">
        <f t="shared" si="3"/>
        <v>0</v>
      </c>
      <c r="F260" s="99"/>
      <c r="G260" s="2"/>
    </row>
    <row r="261" spans="1:7" s="13" customFormat="1" ht="12.75" customHeight="1">
      <c r="A261" s="96"/>
      <c r="B261" s="100" t="s">
        <v>163</v>
      </c>
      <c r="C261" s="90"/>
      <c r="D261" s="38"/>
      <c r="E261" s="160">
        <f t="shared" si="3"/>
        <v>0</v>
      </c>
      <c r="F261" s="99"/>
      <c r="G261" s="2"/>
    </row>
    <row r="262" spans="1:7">
      <c r="A262" s="96"/>
      <c r="B262" s="100" t="s">
        <v>160</v>
      </c>
      <c r="C262" s="90"/>
      <c r="D262" s="38"/>
      <c r="E262" s="160">
        <f t="shared" si="3"/>
        <v>0</v>
      </c>
      <c r="F262" s="99"/>
    </row>
    <row r="263" spans="1:7" s="13" customFormat="1" ht="12.75" customHeight="1">
      <c r="A263" s="96"/>
      <c r="B263" s="108" t="s">
        <v>125</v>
      </c>
      <c r="C263" s="109"/>
      <c r="D263" s="109"/>
      <c r="E263" s="110">
        <f>SUM(E249:E262)</f>
        <v>1061000</v>
      </c>
      <c r="F263" s="99"/>
      <c r="G263" s="2"/>
    </row>
    <row r="264" spans="1:7" s="13" customFormat="1" ht="12.75" customHeight="1">
      <c r="A264" s="38"/>
      <c r="B264" s="111"/>
      <c r="C264" s="112"/>
      <c r="D264" s="112"/>
      <c r="E264" s="113"/>
      <c r="F264" s="85"/>
      <c r="G264" s="2"/>
    </row>
    <row r="265" spans="1:7">
      <c r="A265" s="55"/>
      <c r="B265" s="41"/>
      <c r="C265" s="41"/>
      <c r="D265" s="41"/>
      <c r="E265" s="41"/>
      <c r="F265" s="41"/>
    </row>
    <row r="266" spans="1:7">
      <c r="A266" s="181" t="s">
        <v>126</v>
      </c>
      <c r="B266" s="181"/>
      <c r="C266" s="181"/>
      <c r="D266" s="181"/>
      <c r="E266" s="181"/>
      <c r="F266" s="181"/>
    </row>
    <row r="267" spans="1:7">
      <c r="A267" s="205" t="s">
        <v>165</v>
      </c>
      <c r="B267" s="205"/>
      <c r="C267" s="205"/>
      <c r="D267" s="205"/>
      <c r="E267" s="205"/>
      <c r="F267" s="205"/>
    </row>
    <row r="268" spans="1:7">
      <c r="A268" s="159"/>
      <c r="B268" s="159"/>
      <c r="C268" s="159"/>
      <c r="D268" s="159"/>
      <c r="E268" s="159"/>
      <c r="F268" s="159"/>
    </row>
    <row r="269" spans="1:7">
      <c r="A269" s="159"/>
      <c r="B269" s="159"/>
      <c r="C269" s="159"/>
      <c r="D269" s="159"/>
      <c r="E269" s="159"/>
      <c r="F269" s="159"/>
    </row>
    <row r="270" spans="1:7">
      <c r="B270" s="42" t="s">
        <v>193</v>
      </c>
      <c r="C270" s="42"/>
      <c r="D270" s="42"/>
      <c r="E270" s="43" t="s">
        <v>127</v>
      </c>
    </row>
    <row r="271" spans="1:7">
      <c r="B271" s="42" t="s">
        <v>194</v>
      </c>
      <c r="C271" s="42"/>
      <c r="D271" s="42"/>
      <c r="E271" s="42"/>
    </row>
    <row r="272" spans="1:7">
      <c r="B272" s="42"/>
      <c r="C272" s="42"/>
      <c r="D272" s="42"/>
      <c r="E272" s="42"/>
    </row>
    <row r="273" spans="2:5">
      <c r="B273" s="42" t="s">
        <v>195</v>
      </c>
      <c r="C273" s="42"/>
      <c r="D273" s="42"/>
      <c r="E273" s="43" t="s">
        <v>196</v>
      </c>
    </row>
  </sheetData>
  <mergeCells count="96">
    <mergeCell ref="B115:D115"/>
    <mergeCell ref="B259:C259"/>
    <mergeCell ref="A266:F266"/>
    <mergeCell ref="A267:F267"/>
    <mergeCell ref="A241:D241"/>
    <mergeCell ref="A242:D242"/>
    <mergeCell ref="A243:D243"/>
    <mergeCell ref="A245:F245"/>
    <mergeCell ref="A247:F247"/>
    <mergeCell ref="A248:F248"/>
    <mergeCell ref="A240:D240"/>
    <mergeCell ref="B213:D213"/>
    <mergeCell ref="B226:D226"/>
    <mergeCell ref="B228:D228"/>
    <mergeCell ref="A230:E230"/>
    <mergeCell ref="A233:E233"/>
    <mergeCell ref="A234:D234"/>
    <mergeCell ref="A235:D235"/>
    <mergeCell ref="A236:D236"/>
    <mergeCell ref="A237:D237"/>
    <mergeCell ref="A238:D238"/>
    <mergeCell ref="A239:D239"/>
    <mergeCell ref="B143:D143"/>
    <mergeCell ref="B129:D129"/>
    <mergeCell ref="B212:D212"/>
    <mergeCell ref="B176:D176"/>
    <mergeCell ref="B177:C177"/>
    <mergeCell ref="B178:D178"/>
    <mergeCell ref="B180:D180"/>
    <mergeCell ref="B185:D185"/>
    <mergeCell ref="B193:C193"/>
    <mergeCell ref="B195:C195"/>
    <mergeCell ref="B204:C204"/>
    <mergeCell ref="B205:D205"/>
    <mergeCell ref="B207:D207"/>
    <mergeCell ref="B198:D198"/>
    <mergeCell ref="B168:D168"/>
    <mergeCell ref="B159:D159"/>
    <mergeCell ref="B119:D119"/>
    <mergeCell ref="B120:D120"/>
    <mergeCell ref="B126:D126"/>
    <mergeCell ref="B132:D132"/>
    <mergeCell ref="B140:D140"/>
    <mergeCell ref="B141:C141"/>
    <mergeCell ref="B142:D142"/>
    <mergeCell ref="B149:D149"/>
    <mergeCell ref="B154:E154"/>
    <mergeCell ref="B157:D157"/>
    <mergeCell ref="B123:D123"/>
    <mergeCell ref="B65:D65"/>
    <mergeCell ref="B101:D101"/>
    <mergeCell ref="B102:D102"/>
    <mergeCell ref="B108:D108"/>
    <mergeCell ref="B105:D105"/>
    <mergeCell ref="B84:D84"/>
    <mergeCell ref="B85:D85"/>
    <mergeCell ref="B90:D90"/>
    <mergeCell ref="B94:D94"/>
    <mergeCell ref="B95:D95"/>
    <mergeCell ref="B35:D35"/>
    <mergeCell ref="B57:D57"/>
    <mergeCell ref="B59:D59"/>
    <mergeCell ref="B61:F61"/>
    <mergeCell ref="E63:F63"/>
    <mergeCell ref="A16:F16"/>
    <mergeCell ref="B69:D69"/>
    <mergeCell ref="B78:D78"/>
    <mergeCell ref="B74:D74"/>
    <mergeCell ref="A18:F18"/>
    <mergeCell ref="A19:F19"/>
    <mergeCell ref="A20:F20"/>
    <mergeCell ref="B43:D43"/>
    <mergeCell ref="A22:F22"/>
    <mergeCell ref="A23:F23"/>
    <mergeCell ref="A24:F24"/>
    <mergeCell ref="A25:F25"/>
    <mergeCell ref="A26:F26"/>
    <mergeCell ref="B27:F27"/>
    <mergeCell ref="E29:F29"/>
    <mergeCell ref="B31:D31"/>
    <mergeCell ref="A17:F17"/>
    <mergeCell ref="B39:D39"/>
    <mergeCell ref="B111:D111"/>
    <mergeCell ref="A8:F8"/>
    <mergeCell ref="A2:F2"/>
    <mergeCell ref="A4:F4"/>
    <mergeCell ref="A5:F5"/>
    <mergeCell ref="A6:F6"/>
    <mergeCell ref="A7:F7"/>
    <mergeCell ref="A21:F21"/>
    <mergeCell ref="A9:F9"/>
    <mergeCell ref="A10:F10"/>
    <mergeCell ref="A11:F11"/>
    <mergeCell ref="A13:F13"/>
    <mergeCell ref="A14:F14"/>
    <mergeCell ref="A15:F15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2025-11-11T08:22:47Z</cp:lastPrinted>
  <dcterms:created xsi:type="dcterms:W3CDTF">2020-12-04T14:16:07Z</dcterms:created>
  <dcterms:modified xsi:type="dcterms:W3CDTF">2025-11-26T09:32:44Z</dcterms:modified>
</cp:coreProperties>
</file>