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ijustinic\Desktop\Indira Justinic\NABAVA 2026\Nabava uređenje prostorije u prizemlju objekta Obala 72\"/>
    </mc:Choice>
  </mc:AlternateContent>
  <xr:revisionPtr revIDLastSave="0" documentId="13_ncr:1_{2C66E10E-E8FA-4BD7-9256-0CF6856D46D7}" xr6:coauthVersionLast="47" xr6:coauthVersionMax="47" xr10:uidLastSave="{00000000-0000-0000-0000-000000000000}"/>
  <bookViews>
    <workbookView xWindow="-120" yWindow="-120" windowWidth="29040" windowHeight="15720" activeTab="1" xr2:uid="{00000000-000D-0000-FFFF-FFFF00000000}"/>
  </bookViews>
  <sheets>
    <sheet name="UVODNE NAPOMENE" sheetId="1" r:id="rId1"/>
    <sheet name="TROŠKOVNIK" sheetId="1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1" i="18" l="1"/>
  <c r="B95" i="18"/>
  <c r="B94" i="18"/>
  <c r="A95" i="18"/>
  <c r="A94" i="18"/>
  <c r="F62" i="18"/>
  <c r="F46" i="18"/>
  <c r="F72" i="18"/>
  <c r="F71" i="18"/>
  <c r="F69" i="18"/>
  <c r="F68" i="18"/>
  <c r="F66" i="18"/>
  <c r="F65" i="18"/>
  <c r="F61" i="18"/>
  <c r="F60" i="18"/>
  <c r="F59" i="18"/>
  <c r="F58" i="18"/>
  <c r="F19" i="18"/>
  <c r="F73" i="18"/>
  <c r="F74" i="18"/>
  <c r="F63" i="18"/>
  <c r="F56" i="18"/>
  <c r="F30" i="18"/>
  <c r="F8" i="18"/>
  <c r="F45" i="18"/>
  <c r="F44" i="18"/>
  <c r="F43" i="18"/>
  <c r="F42" i="18"/>
  <c r="F36" i="18"/>
  <c r="F29" i="18"/>
  <c r="F18" i="18"/>
  <c r="F20" i="18"/>
  <c r="F21" i="18"/>
  <c r="F17" i="18"/>
  <c r="F6" i="18"/>
  <c r="F7" i="18"/>
  <c r="F9" i="18"/>
  <c r="F10" i="18"/>
  <c r="F5" i="18"/>
  <c r="F52" i="18" l="1"/>
  <c r="F75" i="18"/>
  <c r="F94" i="18" s="1"/>
  <c r="F47" i="18"/>
  <c r="F22" i="18"/>
  <c r="B93" i="18"/>
  <c r="B92" i="18"/>
  <c r="B91" i="18"/>
  <c r="B90" i="18"/>
  <c r="B89" i="18"/>
  <c r="B88" i="18"/>
  <c r="A93" i="18"/>
  <c r="A92" i="18"/>
  <c r="A91" i="18"/>
  <c r="A90" i="18"/>
  <c r="A89" i="18"/>
  <c r="A88" i="18"/>
  <c r="B22" i="18" l="1"/>
  <c r="B31" i="18"/>
  <c r="F93" i="18" l="1"/>
  <c r="F92" i="18"/>
  <c r="F31" i="18"/>
  <c r="F90" i="18" s="1"/>
  <c r="F37" i="18" l="1"/>
  <c r="F91" i="18" s="1"/>
  <c r="A22" i="18"/>
  <c r="F11" i="18" l="1"/>
  <c r="F88" i="18" s="1"/>
  <c r="F89" i="18"/>
  <c r="F79" i="18" l="1"/>
  <c r="F80" i="18" s="1"/>
  <c r="F95" i="18" s="1"/>
  <c r="F96" i="18" s="1"/>
  <c r="F97" i="18" s="1"/>
  <c r="F98" i="18" s="1"/>
</calcChain>
</file>

<file path=xl/sharedStrings.xml><?xml version="1.0" encoding="utf-8"?>
<sst xmlns="http://schemas.openxmlformats.org/spreadsheetml/2006/main" count="228" uniqueCount="148">
  <si>
    <t>R.br.</t>
  </si>
  <si>
    <t>Opis stavke</t>
  </si>
  <si>
    <t>Količina</t>
  </si>
  <si>
    <t>Jed. mjere</t>
  </si>
  <si>
    <t>Jed. cijena</t>
  </si>
  <si>
    <t>Ukupna cijena</t>
  </si>
  <si>
    <t>I.</t>
  </si>
  <si>
    <t>I.1.</t>
  </si>
  <si>
    <t>kom.</t>
  </si>
  <si>
    <t>I.3.</t>
  </si>
  <si>
    <t>m'</t>
  </si>
  <si>
    <r>
      <t>m</t>
    </r>
    <r>
      <rPr>
        <vertAlign val="superscript"/>
        <sz val="11"/>
        <color theme="1"/>
        <rFont val="Calibri"/>
        <family val="2"/>
        <scheme val="minor"/>
      </rPr>
      <t>3</t>
    </r>
  </si>
  <si>
    <r>
      <t>m</t>
    </r>
    <r>
      <rPr>
        <vertAlign val="superscript"/>
        <sz val="11"/>
        <color theme="1"/>
        <rFont val="Calibri"/>
        <family val="2"/>
        <scheme val="minor"/>
      </rPr>
      <t>2</t>
    </r>
  </si>
  <si>
    <t>II.</t>
  </si>
  <si>
    <t>III.</t>
  </si>
  <si>
    <t>IV.</t>
  </si>
  <si>
    <t>V.</t>
  </si>
  <si>
    <t>REKAPITULACIJA RADOVA</t>
  </si>
  <si>
    <t>UKUPNO</t>
  </si>
  <si>
    <t>PRIPREMNI RADOVI SVEUKUPNO</t>
  </si>
  <si>
    <t>I.4.</t>
  </si>
  <si>
    <t>II.1.</t>
  </si>
  <si>
    <t>II.2.</t>
  </si>
  <si>
    <t>II.3.</t>
  </si>
  <si>
    <t>III.1.</t>
  </si>
  <si>
    <t>IV.1.</t>
  </si>
  <si>
    <t>V.1.</t>
  </si>
  <si>
    <t>VI.</t>
  </si>
  <si>
    <t>VI.1.</t>
  </si>
  <si>
    <t>VII.</t>
  </si>
  <si>
    <t>TROŠKOVNIK</t>
  </si>
  <si>
    <t>GRAĐEVINSKIH RADOVA</t>
  </si>
  <si>
    <t xml:space="preserve">Građevina:                               </t>
  </si>
  <si>
    <t>OPĆI UVJETI UZ TROŠKOVNIK GRAĐEVINSKIH RADOVA</t>
  </si>
  <si>
    <r>
      <rPr>
        <b/>
        <sz val="12"/>
        <color rgb="FF000000"/>
        <rFont val="Arial Narrow"/>
        <family val="2"/>
      </rPr>
      <t>RAD</t>
    </r>
    <r>
      <rPr>
        <sz val="12"/>
        <color rgb="FF000000"/>
        <rFont val="Arial Narrow"/>
        <family val="2"/>
      </rPr>
      <t xml:space="preserve">
U kalkulaciji rada treba uključiti sav potreban rad, kako glavni tako i pomoćni i kompletan unutarnji prijenos, bilo ručni, bilo pomoću strojeva. Ujedno treba uključiti rad oko zaštite gotovih elemenata konstrukcije od štetnih atmosferskih utjecaja, kao i pohranu sa čuvanjem elemenata skinutih sa građevine koji će se naknadno ugraditi na građevini.</t>
    </r>
  </si>
  <si>
    <r>
      <rPr>
        <b/>
        <sz val="12"/>
        <color rgb="FF000000"/>
        <rFont val="Arial Narrow"/>
        <family val="2"/>
      </rPr>
      <t>SKELA</t>
    </r>
    <r>
      <rPr>
        <sz val="12"/>
        <color rgb="FF000000"/>
        <rFont val="Arial Narrow"/>
        <family val="2"/>
      </rPr>
      <t xml:space="preserve">
Sve vrste pomoćnih skela bez obzira na visinu, ulaze u jediničnu cijenu dotične stavke troškovnika. Sva potrebna skela mora biti postavljena na vrijeme kako ne bi nastao nepotrebni zastoj u radu na građevini. Pod pojmom skela podrazumijeva se i prilaz istoj te ograda do skidanja skele. Ujedno su tu uključeni prilazi i mostovi za betoniranje konstrukcija i slično.</t>
    </r>
  </si>
  <si>
    <r>
      <rPr>
        <b/>
        <sz val="12"/>
        <color rgb="FF000000"/>
        <rFont val="Arial Narrow"/>
        <family val="2"/>
      </rPr>
      <t>OPLATA</t>
    </r>
    <r>
      <rPr>
        <sz val="12"/>
        <color rgb="FF000000"/>
        <rFont val="Arial Narrow"/>
        <family val="2"/>
      </rPr>
      <t xml:space="preserve">
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r>
  </si>
  <si>
    <r>
      <rPr>
        <b/>
        <sz val="12"/>
        <color rgb="FF000000"/>
        <rFont val="Arial Narrow"/>
        <family val="2"/>
      </rPr>
      <t>OSIGURANJE OBJEKTA I GRADILIŠTA TIJEKOM IZVOĐENJA RADOVA</t>
    </r>
    <r>
      <rPr>
        <sz val="12"/>
        <color rgb="FF000000"/>
        <rFont val="Arial Narrow"/>
        <family val="2"/>
      </rPr>
      <t xml:space="preserve">
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Naručiteljom.</t>
    </r>
  </si>
  <si>
    <r>
      <rPr>
        <b/>
        <sz val="12"/>
        <color rgb="FF000000"/>
        <rFont val="Arial Narrow"/>
        <family val="2"/>
      </rPr>
      <t>ČUVANJE GRADILIŠTA</t>
    </r>
    <r>
      <rPr>
        <sz val="12"/>
        <color rgb="FF000000"/>
        <rFont val="Arial Narrow"/>
        <family val="2"/>
      </rPr>
      <t xml:space="preserve">
Nadzor nad gradilištem, svim alatima, strojevima i materijalom pada na teret Izvođača radova.</t>
    </r>
  </si>
  <si>
    <r>
      <rPr>
        <b/>
        <sz val="12"/>
        <color theme="1"/>
        <rFont val="Arial Narrow"/>
        <family val="2"/>
      </rPr>
      <t>JEDINIČNA CIJENA</t>
    </r>
    <r>
      <rPr>
        <sz val="12"/>
        <color theme="1"/>
        <rFont val="Arial Narrow"/>
        <family val="2"/>
      </rPr>
      <t xml:space="preserve">
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deponij kojeg osigurava Izvođač radova. 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r>
  </si>
  <si>
    <t>Izvođač treba ispuniti sve količine i cijene za sva poglavlja radova opisanih troškovnikom.</t>
  </si>
  <si>
    <t>Smatra se da je Izvođač obišao i detaljno ispitao gradilište i okolinu, da se upoznao s položajem i stanjem prometnica na lokaciji, da je ispitao i provjerio postojeće izvore za opskrbu materijalom, kao i sve ostale okolnosti koje su od utjecaja na izvođenje radova i formiranje jedinične cijene.</t>
  </si>
  <si>
    <r>
      <rPr>
        <b/>
        <sz val="12"/>
        <color rgb="FF000000"/>
        <rFont val="Arial Narrow"/>
        <family val="2"/>
      </rPr>
      <t>ČIŠĆENJE OBJEKTA</t>
    </r>
    <r>
      <rPr>
        <sz val="12"/>
        <color rgb="FF000000"/>
        <rFont val="Arial Narrow"/>
        <family val="2"/>
      </rPr>
      <t xml:space="preserve">
Izvođač je dužan kontinuirano tijekom izvedbe radova čistiti gradilište i građevinu, te nakon izvedbe svih ugovorenih radova i prije primopredaje objekta Naručitelju sve fino očistiti te otpadni materijal odvesti na deponij kojeg sam osigurava.</t>
    </r>
  </si>
  <si>
    <t>U slučaju da izvođač radova izvede neke radove čija bi kvaliteta bila u suprotnosti s predviđenim kvalitetom i opisom, dužan je o svom trošku iste srušiti i ukloniti, te ponovno izvesti onako kako je to predviđeno projektnom dokumentacijom.</t>
  </si>
  <si>
    <t>Kod izrade betona na gradilištu pomoću mješalica, voditi računa o zadanim markama betona, kao i dodacima aditiva za plastičnost i vodonepropusnost.</t>
  </si>
  <si>
    <t>Izvođač je također obavezan izraditi elaborat o zaštiti na radu na gradilištu, a prema važećem pravilniku o zaštiti na radu, izraditi privremeno prometno rješenje ukoliko je potrebno, izvjesiti tablu s podacima o građevini, Naručitelju, Izvođaču, Projektantu i Nadzoru.</t>
  </si>
  <si>
    <t>Prilikom izvođenja radova, Izvođač treba zaštititi sve susjedne plohe, dijelove konstrukcije i prethodno izvedene radove na prikladan način, a u skladu s pravilima, tako da ne dođe do njihovog oštećenja.</t>
  </si>
  <si>
    <t>Izvođač treba kvalitetu ugrađenih materijala i stručnosti radnika dokazati odgovarajućim atestima i uvjerenjima izdanim od strane za to ovlaštene institucije.</t>
  </si>
  <si>
    <t>Tijekom radova i po njihovom završetku, Izvođač je dužan čistiti radni prostor.</t>
  </si>
  <si>
    <t>Osim navedenih općih uvjeta, za određene grupe radova vrijede posebne opće napomene, kojih se zajedno s ovim uvjetima treba obavezno pridržavati u cjelini. Posebne opće napomene dane su u sklopu s odgovarajućim grupama radova.</t>
  </si>
  <si>
    <t>I.2.</t>
  </si>
  <si>
    <t>I.5.</t>
  </si>
  <si>
    <t>II.4.</t>
  </si>
  <si>
    <t>II.5.</t>
  </si>
  <si>
    <t>III.2.</t>
  </si>
  <si>
    <t>V.2.</t>
  </si>
  <si>
    <t>V.3.</t>
  </si>
  <si>
    <t>VII.1.</t>
  </si>
  <si>
    <t>VII.2.</t>
  </si>
  <si>
    <t>VII.5.</t>
  </si>
  <si>
    <t>VII.6.</t>
  </si>
  <si>
    <t>VII.7.</t>
  </si>
  <si>
    <t xml:space="preserve">PDV </t>
  </si>
  <si>
    <t>Pri radu treba primjenjivati sve potrebne mjere zaštite na radu, naročito zaštite od požara. Ukoliko Nadzorni inženjer uoči da se izvođač ne pridržava ovih pravila, može mu zabraniti daljnji rad dok ga ne organizira u skladu s pravilima.</t>
  </si>
  <si>
    <t>Sve radove izvesti prema opisima pojedinih stavki troškovnika, općim smjernicama iz pojedinih grupa radova, detaljima, svim važećim tehničkim propisima i standardima, kao i uputstvima proizvođača materijala, pravilima struke i građevinskim normama. Za izvođenje svih radova uvjetuje se rad sa stručno osposobljenom radnom snagom za pojedine vrste radova prema Zakonu o gradnji i Zakonu o prostornom uređenju sa propisanom kvalitetom materijala koja mora odgovarati postojećim tehničkim propisima. Opis pojedine stavke znači cjelokupnu izradu te stavke, to jest nabavu, dopremu materijala, sve prijenose i prijevoze, izradu, skidanje oplate, zaštitu, njegovanje pojedinih elemenata po izradi i nakon ugradbe, odvoz viška materijala na deponij. Bez posebne nadoplate potrebno je obuhvatiti sve elemente navedene kako slijedi:</t>
  </si>
  <si>
    <r>
      <rPr>
        <b/>
        <sz val="12"/>
        <color theme="1"/>
        <rFont val="Arial Narrow"/>
        <family val="2"/>
      </rPr>
      <t>MATERIJAL</t>
    </r>
    <r>
      <rPr>
        <sz val="12"/>
        <color theme="1"/>
        <rFont val="Arial Narrow"/>
        <family val="2"/>
      </rPr>
      <t xml:space="preserve">
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i Zakonu o prostornom uređenju potrebno je uzimanje uzoraka - probnih kocki - za beton te ugradnja samo onih materijala koji imaju važeće ateste. Svu dokumentaciju o dokazu kvalitete materijala prikuplja izvođač radova i po završetku</t>
    </r>
    <r>
      <rPr>
        <sz val="12"/>
        <rFont val="Arial Narrow"/>
        <family val="2"/>
        <charset val="238"/>
      </rPr>
      <t xml:space="preserve"> predaje nadzornom inženjeru. </t>
    </r>
  </si>
  <si>
    <r>
      <rPr>
        <b/>
        <sz val="12"/>
        <color rgb="FF000000"/>
        <rFont val="Arial Narrow"/>
        <family val="2"/>
      </rPr>
      <t>KVALITETA IZVEDENIH RADOVA</t>
    </r>
    <r>
      <rPr>
        <sz val="12"/>
        <color rgb="FF000000"/>
        <rFont val="Arial Narrow"/>
        <family val="2"/>
      </rPr>
      <t xml:space="preserve">
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
    </r>
    <r>
      <rPr>
        <sz val="12"/>
        <rFont val="Arial Narrow"/>
        <family val="2"/>
        <charset val="238"/>
      </rPr>
      <t xml:space="preserve">ti se predaju nadzornom inženjeru </t>
    </r>
    <r>
      <rPr>
        <sz val="12"/>
        <color rgb="FF000000"/>
        <rFont val="Arial Narrow"/>
        <family val="2"/>
      </rPr>
      <t>na korištenje, kao i projekti izvedenog stanja, koji čine arhivsku dokumentaciju zgrade, i ujedno su dokumenti za ishođenje uporabne dozvole. Za izvedene radove, svoje i svojih eventualnih podugovaratelja, Naručitelju odgovara isključivo Izvođač, kao nositelj svih ugovorenih radova.</t>
    </r>
  </si>
  <si>
    <r>
      <rPr>
        <b/>
        <sz val="12"/>
        <rFont val="Arial Narrow"/>
        <family val="2"/>
      </rPr>
      <t>ATESTI ZA IZVEDENE RADOVE</t>
    </r>
    <r>
      <rPr>
        <sz val="12"/>
        <rFont val="Arial Narrow"/>
        <family val="2"/>
      </rPr>
      <t xml:space="preserve">
Izvođač je dužan posjedovati ili ishodovati sve zakonom i troškovnikom predviđene ateste za sve ugrađene materijale i izvedene radove, a u svemu prema Zakonu o gradnji (NN 153/13, 20/17, 39/19, 125/19), Zakonu o prostornom uređenju (NN 153/13, 65/17, 114/18, 39/19. 98/19), Zakonu o zaštiti od požara (NN 92/10) te o Zakonu o zaštiti na radu (NN 71/14,118/14, 154/14, 94/18, 96/18). Izvođač je dužan sve ateste dostavljati nadzornom inženjeru tijekom izvođenja.</t>
    </r>
  </si>
  <si>
    <r>
      <rPr>
        <b/>
        <sz val="12"/>
        <rFont val="Arial Narrow"/>
        <family val="2"/>
      </rPr>
      <t>OBRAČUN IZVEDENIH RADOVA</t>
    </r>
    <r>
      <rPr>
        <sz val="12"/>
        <rFont val="Arial Narrow"/>
        <family val="2"/>
      </rPr>
      <t xml:space="preserve">
U troškovniku je opisan način izvođenja pojedinih radova. Izvođenje onih radova koji nisu posebno opisani troškovnikom, treba biti u skladu s važećim normama i standardima, običajima, pravilima građenja.</t>
    </r>
  </si>
  <si>
    <r>
      <rPr>
        <b/>
        <sz val="12"/>
        <color rgb="FF000000"/>
        <rFont val="Arial Narrow"/>
        <family val="2"/>
      </rPr>
      <t>TEHNIČKI UVJETI ZA IZVEDBU RADOVA</t>
    </r>
    <r>
      <rPr>
        <sz val="12"/>
        <color rgb="FF000000"/>
        <rFont val="Arial Narrow"/>
        <family val="2"/>
      </rPr>
      <t xml:space="preserve">
Prilikom izvedbe radova izvođač je dužan pridržavati se odredbi važećih propisa, normativa, standarda i te sve radove izvesti kvalitetno. Nekvalitetno izvedeni radovi neće se obračunati sve dok se ne uklone uočeni nedostaci. Izvođač je dužan do primopredaje građevine ukloniti sve evidentirane nedostatke. Sanacija nedostataka pada na teret Izvođača.</t>
    </r>
  </si>
  <si>
    <t xml:space="preserve">Prije izvođenja radova treba provjeriti kvalitetu svih materijala koji se ugrađuju i izvesti radove u skladu s detaljima izvedbe i opisom iz troškovnika. Prije izvođenja treba obvezno izvršiti izmjeru na licu mjesta.  Zabranjena je upotreba materijala (osnovnog ili pomoćnog) koji nije predviđen opisom, nacrtima i detaljima, te odgovarajućim normama ili tehničkim uvjetima za izvođenje istih. </t>
  </si>
  <si>
    <t>Ukoliko prije početka izvođenja radova Izvođač ustanovi da je došlo do promjene uvjeta za izvođenje radova, dužan je o tome upozoriti Nadzornog inženjera.</t>
  </si>
  <si>
    <r>
      <t xml:space="preserve">Troškove zaštite treba Izvođač uračunati u jediničnu cijenu. Ukoliko ipak dođe do oštećenja prethodno izvedenih radova za koje je odgovoran Izvođač ili njegov podugovaratelj, dužan ih je o svom trošku dovesti u stanje prije oštećenja. </t>
    </r>
    <r>
      <rPr>
        <sz val="12"/>
        <rFont val="Arial Narrow"/>
        <family val="2"/>
        <charset val="238"/>
      </rPr>
      <t>Popravak treba izvesti u primarno određenom roku ili dogovorno.</t>
    </r>
  </si>
  <si>
    <t>Prije narudžbe materijala po stavkama, Izvođač je dužan prekontrolirati iste i uzeti stvarne mjere na licu mjesta kako ne bi došlo do štete uslijed krivih podataka po pitanju količine radova i produženja roka zbog naknadnih narudžbi istih.</t>
  </si>
  <si>
    <t>Izvođač radova mora po završetku radova predati Naručitelju nacrt izvedenog stanja.</t>
  </si>
  <si>
    <t>Izvođač je također dužan ukloniti sve zaštitne i pomoćne konstrukcije u roku koji je predviđen za izvođenje radova i na svoj trošak. Po završetku radova kvalitetu izvedenih radova treba Izvođač ustanoviti zapisnički s nadležnim Nadzornim inženjerom. Ukoliko se ustanovi da su radovi izvedeni nekvalitetno, Izvođač je dužan iste ponovno izvesti u traženoj kvaliteti.</t>
  </si>
  <si>
    <t>V.4.</t>
  </si>
  <si>
    <t>PRIPREMNI I DEMONTAŽNI RADOVI</t>
  </si>
  <si>
    <t>I.6.</t>
  </si>
  <si>
    <t>kpl.</t>
  </si>
  <si>
    <t>ZIDARSKI I BETONSKI RADOVI</t>
  </si>
  <si>
    <t>SOBOSLIKARSKI RADOVI</t>
  </si>
  <si>
    <t>STOLARSKI RADOVI</t>
  </si>
  <si>
    <t>STOLARSKI RADOVI SVEUKUPNO</t>
  </si>
  <si>
    <t>BRAVARSKI RADOVI</t>
  </si>
  <si>
    <t>BRAVARSKI RADOVI SVEUKUPNO</t>
  </si>
  <si>
    <t>ELEKTROINSTALACIJE</t>
  </si>
  <si>
    <t>ELEKTROINSTALACIJE SVEUKUPNO</t>
  </si>
  <si>
    <t>Ličenje unutarnjih zidova i stropova akrilnim premazom u dva sloja, u tonovima po izboru naručitelja. Prethodno obaviti sve potrebne predradnje (zaštita, impregnacija,...). Zidovi su prethodno ožbukani vapneno cementnom žbukom i izbrušeni. Bojani zidovi moraju biti potpuno jednoličnoga tona. Obračun po m² obrade razvijenih površina.</t>
  </si>
  <si>
    <t>Rabiciranje svih zidova i špaleta građevinskim ljepilom i  mrežicom nakon krpanja svih šliceva i oštećenja na žbuci, s prethodnim impregniranjem plohe. Izvedba u dva sloja, uz armiranje mrežicom nakon prvog sloja. Debljina cca 5-10 mm. Postaviti kutne profile za zaštitu vanjskih rubova. Obračun po m2 zida i m' špalete otvora, rad i materijal uključeni.</t>
  </si>
  <si>
    <t>Zidarska obrada i žbukanje špaleta otvora nakon uklanjanja dovratnika ili probijanja novih otvora. Rad uključuje popravak oštećenja na špaletama, dozidavanje i ravnanje istih te žbukanje i povezivanje s postojećom žbukom koristeći sanacijski mort ili sličan materijal. Radove izvoditi prema uputama proizvođača i pravilima struke, pazeći na kvalitetan i čvrst spoj s postojećim ziđem. Obavezno armiranje staklenom mrežicom na rubovima i spojevima/prijelazima na postojeću žbuku. 
Obračun po m' špaleta</t>
  </si>
  <si>
    <t>Strojno žbukanje svih unutarnjih zidova i stropova vapneno - cementnom unutarnjom jednoslojnom žbukom za strojno žbukanje u sloju d = min. 1,5 cm. Stavka obuhvaća postavu kutnih profila za strojno žbukanje, strojno nanošenje žbuke, te završno zaglađivanje.</t>
  </si>
  <si>
    <t>Krpanje oštećenih dijelova zida reparaturnim mortom, uz prethodnu impregnaciju. Prije impregniranja provjeriti je li ploha dobro otprašena i čista.
Obračun po m2, u kompletu rad i materijal.</t>
  </si>
  <si>
    <t>Završna obrada rabiciranih zidova i stropova gletanjem, unutarnjom gletmasom. Prije gletanja, zidovi moraju biti očišćeni i otprašeni. Nakon što se sloj posuši, eventualne neravnine se pobruse finim brusnim papirom. Po potrebi se izvodi i druga ruka gleta sa završnim brušenjem. 
Obračun po m2. Špalete se ne obračunavaju posebno, već ih treba uračunati u jediničnu cijenu (površina zida bez otvora).</t>
  </si>
  <si>
    <t xml:space="preserve">Zapunjavanje instalacijskih kanala u postojećoj betonskoj podnoj ploči betonom razreda tlačne čvrstoće C25/30 uz ravnanje i zaglađivanje na razinu postojeg poda.
U cijenu betona uključiti sav rad i materijal.
Obračun po m3.
</t>
  </si>
  <si>
    <t>Čišćenje preostalog krupnog i stinog otpada, građevinskog materijala, šute itd.
Stavka uključuje čišćenje, utovar u prijevozno sredstvo, odvoz te konačno zbrinjavanje odvezenog materijala.
Obračun po kompletu.</t>
  </si>
  <si>
    <t>Uklanjanje preostale opreme bivše strojarnice/kotlovnice i pripadajućih metalnih poklopaca.
Stavka uključuje uklanjanje, utovar u prijevozno sredstvo, odvoz te konačno zbrinjavanje odvezenog materijala. Ištemavanje metalnih okvira iz betonske podne ploče uključeno u cijenu.
Obračun po kompletu.</t>
  </si>
  <si>
    <t>Ručno i po potrebi strojno obijanje slojeva stare boje, gleta i žbuke s unutarnje strane postojećih zidova i stropova. Rad izvoditi pažljivo i što ravnije kako ne bi došlo do prekomjernog oštećenja zidova. Nakon obijanja žbuke, zid očistiti čeličnim četkama, a reške skobama do dubine od 1 cm. Potom cijelu površinu otprašiti i isprati vodom. 
Stavkom uključeno rušenje, spuštanje srušenog materijala, utovar u prijevozno sredstvo, odvoz te konačno zbrinjavanje odvezenog materijala na deponiji.
Obračun po m2.</t>
  </si>
  <si>
    <t>Rezanje postojeće dimovodne cijevi do zida te u zidu u dubini do 3 cm.
Stavka uključuje rezanje i uklanjanje cijevi, sva potrebna štemanja, utovar u prijevozno sredstvo, odvoz te konačno zbrinjavanje odvezenog materijala na deponiji.
Obračun po m' uklonjene cijevi.</t>
  </si>
  <si>
    <t>Uklanjanje postojeće ventilacijske rešetke dimenzija cca. 30 x 20 cm.
Stavka uključuje uklanjanje rešetke, sva potrebna štemanja, utovar u prijevozno sredstvo, odvoz te konačno zbrinjavanje odvezenog materijala na deponiji.
Obračun po komadu uklonjene ventilacijske rešetke.</t>
  </si>
  <si>
    <t>Uklanjanje, utovar i odvoz postojećih unutarnjih vrata zajedno sa dovratnikom. 
Stavka uključuje uklanjanje vrata, sva potrebna štemanja, utovar u prijevozno sredstvo, odvoz te konačno zbrinjavanje odvezenog materijala na deponiji.
Obračun po komadu uklonjenih vrata.</t>
  </si>
  <si>
    <t>Ugradnja pravokutne inox ventilacijske rešetke dimenzija 30 x 20 cm sa mogućnošću otvaranja i zatvaranja rešetke po potrebi. Ugradnja s vanjske strane (na fasadi).
Stavka uključuje dobavu, dopremu i ugradnju rešetke te sav potreban dodatni rad i materijal.
Obračun po komadu ugrađene rešetke.</t>
  </si>
  <si>
    <t>Ugradnja pravokutne inox ventilacijske rešetke dimenzija 30 x 20 cm sa aluminijskom mrežicom za zaštitu od insekata. Ugradnja s unutrašnje strane (u sobi).
Stavka uključuje dobavu, dopremu i ugradnju rešetke te sav potreban dodatni rad i materijal.
Obračun po komadu ugrađene rešetke.</t>
  </si>
  <si>
    <t>Ugradnja okrugle inox ventilacijske rešetke fi 185 mm sa mogućnošću otvaranja i zatvaranja rešetke po potrebi. Ugradnja s vanjske strane (na fasadi).
Stavka uključuje dobavu, dopremu i ugradnju rešetke te sav potreban dodatni rad i materijal.
Obračun po komadu ugrađene rešetke.</t>
  </si>
  <si>
    <t>Ugradnja okrugle inox ventilacijske rešetke fi 185 mm sa aluminijskom mrežicom za zaštitu od insekata. Ugradnja s unutrašnje strane (u sobi).
Stavka uključuje dobavu, dopremu i ugradnju rešetke te sav potreban dodatni rad i materijal.
Obračun po komadu ugrađene rešetke.</t>
  </si>
  <si>
    <t>Ispitivanje električnih instalacija u skladu s Tehničkim propisom za niskonaponske električne instalacije (NN 5/10)
Izdavanje potrebne dokumentacije o izvršenim mjerenjima. 
(Prije početka radova I nakon izvođenja radova).
Obračun po kompletu.</t>
  </si>
  <si>
    <t>Uklanjanje postojećih elektroinstalcija.
Stavka uključuje uklanjanje, sva potrebna štemanja, utovar u prijevozno sredstvo, odvoz te konačno zbrinjavanje odvezenog materijala na deponiji.
Obračun vodova po m', rasvjetna tijela, utičnice i prekidači po komadu.</t>
  </si>
  <si>
    <t>a) postojeći vodovi</t>
  </si>
  <si>
    <t>b) nadžbukna rasvjetna tijela</t>
  </si>
  <si>
    <t>c) prekidači</t>
  </si>
  <si>
    <t>d) utičnice</t>
  </si>
  <si>
    <t>Krpanje šliceva i pukotina u zidovima nastalih zbog instalaterskih radova (struja), reparaturnim mortom, uz prethodnu impregnaciju. Prije impregniranja i žbukanja, provjeriti je li ploha dobro otprašena i čista.
Obračun po m2, u kompletu rad i materijal.</t>
  </si>
  <si>
    <t>Dobava, doprema i montaža instalacijskog materijala:</t>
  </si>
  <si>
    <t>a) PP-Y 3x1,5mm2</t>
  </si>
  <si>
    <t>b) PP-Y 3x2,5mm2</t>
  </si>
  <si>
    <t xml:space="preserve">Dobava, doprema i montaža novih utičnica i prekidača na pozicijama gdje su postojeći demontirani. Komplet s okvirima, nosačima i instalacijskim kutijama za podžbuknu montažu.U cijenu je uračunat sav potreban rad i materijal. </t>
  </si>
  <si>
    <t xml:space="preserve">a) utičnica p/ž 16A/230V </t>
  </si>
  <si>
    <t>b) prekidač isklopni 10A/230V</t>
  </si>
  <si>
    <t>Dobava, ugradnja i spajanje nadgradne svjetiljke sigurnosne rasvjete, pripravni mod rada, autonomija 1h, s ovjesnom piktogramskom pločom i naljepnicom odgovarajućeg smjera
Minimalne tehničke karakteristike:
Snaga izvora ≤ 2W
Efektivni svjetlosni tok ≥ 240lm
Zaštita od prodora stranih tijela ≥ IP65
Dimenzije piktograma: 260x130mm (+/- 20)
kao tip  EXIT M AWEX ili jednakovrijedan proizvod</t>
  </si>
  <si>
    <t>Dobava, montaža i spajanje ovjesne LED svjetiljke, metalno kućište, mikroprizmatični difuzor,minimalne tehničke karakteristike:
Snaga ≤ 40W
Efektivni svjetlosni tok ≥ 5800lm
Temperatura boje svjetlosti = 4000K (+/-10%)
Kontrolirano bliještanje UGR&lt;19
Kvaliteta prikaza boje ≥ 80
Trajnost L80 ≥ 100.000h
Stupanj zaštite IP ≥ 44 (s donje strane)
Dimenzije: 1170x150mm (+/-20%)
kao tip TIP FUTURA 6400/840 TREVOS ili jednakovrijedan proizvod</t>
  </si>
  <si>
    <t>UREĐENJE SPREMIŠTA U PUNTU</t>
  </si>
  <si>
    <t xml:space="preserve">   Sav otpad nastao rušenjem sortirat će se na parceli prema vrsti materijala. Posebno će se odvojiti ambalažni otpad (papir, plastika, staklo, drvo i sl.) od šute i otpada građevinskog materijala (cigla, beton, crijep, ker. pločice i sl.). Sav otpadni materijal će se učestalo odvoziti sa lokacije na mjesta predviđena za odlaganje pojedine vrste otpada i u reciklažna dvorišta. Zabranjeno je odvoziti otpad na mjesta koja za to nisu dozvoljena.
   Po završetku radova svi dijelovi gradilišta bit će ostavljeni u čistom i urednom stanju koje će udovoljiti pregledu i odobrenju nadzornog inženjera. Sav preostali materijal, oprema i privremeni objekti bit će uklonjeni sa gradilišta, a površine na kojima su bili postavljeni dovedene su u prijašnje stanje, u stanje predviđeno projektom ili u stanje koje će odobriti nadzorni inženjer, a sve bez prava na posebnu naplatu.</t>
  </si>
  <si>
    <r>
      <rPr>
        <b/>
        <i/>
        <sz val="12"/>
        <rFont val="Arial Narrow"/>
        <family val="2"/>
      </rPr>
      <t>OPĆI UVJETI I NAPOMENE</t>
    </r>
    <r>
      <rPr>
        <i/>
        <sz val="12"/>
        <rFont val="Arial Narrow"/>
        <family val="2"/>
      </rPr>
      <t xml:space="preserve">
   Prije početka bilo kakvih radova, treba pismeno zatražiti isključenje svih instalacijskih vodova (struja, dovod vode i sl.) od Komunalnih društava nadležnih za to područje. Osim toga, izvođač je obavezan postaviti i instalirati sve privremene objekte, ograde, zaštite, opremu i instalacije potrebne za normalno izvođenje radova te iste ukloniti s gradilišta nakon završetka radova.
   Privremeni objekti, ograde, zaštita i oprema pored ostalog obuhvaća uređenje pristupa, privremeno ograđivanje prostora koji mogu poslužiti za odlaganje materijala, doprema i postava građevinskih dizala, ljestvi i penjalice, ograde, zaštitne ograde, skele, platforme, oznake, protupožarnu opremu i sve ostalo potrebno za brzo i sigurno odvijanje rušenja. Izvođač će sve ove radove izvesti bez posebne naplate.
   Izvođač je dužan o svom trošku osigurati gradilište i objekt od štetnog utjecaja vremenskih nepogoda i svih mogućih drugih oštećenja za vrijeme trajanja izvođenja. Kod radova u neposrednoj blizini ruba čestice, pogotovo radova rušenja, ograda mora biti od punih metalnih ploča.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 Nadzor nad gradilištem, te svim alatima, strojevima i materijalom pada na teret Izvođača radova.
   U postupku rušenja – uklanjanja postojećih građevina, rad mora biti organiziran tako da se poštuju svi propisi zaštite na radu, a izvršioci – djelatnici moraju biti upoznati s njima i primjenjivati ih u potpunosti. Mora se izvesti zaštita prema susjednim objektima i prolaznicima, u protivnom sve eventualno nastale štete zbog nepridržavanja istog snosi izvođač.
   Prilikom rušenja i demontaža treba pažljivo demontirati građevinske elemente. Šutu od rušenja, kao i sav ostali demontirani materijal pažljivo odlagati na za to određeno mjesto na gradilištu kako bi se isti utovario za odvoz. Izvođač radova, po završetku grubih radova, treba izvršiti čišćenje te svu šutu i otpad odvesti na gradsku deponiju udaljenu do 15 km.
   Izvođač će tokom trajanja izvedbe uklanjati sve otpatke, smeće i šutu te će isto otpremiti izvan gradilišta na za tu svrhu odobrenu lokaciju i održavat će cijelo gradilište te pločnike i ulice oko gradilišta u urednom i upotrebljivom stanju. Vozila koja će se koristiti za odvoz smeća, šute i otpadaka moraju imati platneni krov (ceradu), a materijal koji se prevozi mora biti poprskan vodom, sve kako bi se spriječilo njegovo rasipanje i raznošenje vjetrom tokom prijevoza do lokaliteta za deponiranje.</t>
    </r>
  </si>
  <si>
    <r>
      <rPr>
        <b/>
        <i/>
        <sz val="12"/>
        <rFont val="Arial Narrow"/>
        <family val="2"/>
      </rPr>
      <t>OPĆI UVJETI I NAPOMENE</t>
    </r>
    <r>
      <rPr>
        <i/>
        <sz val="12"/>
        <rFont val="Arial Narrow"/>
        <family val="2"/>
      </rPr>
      <t xml:space="preserve">
   Zidarske radove izvesti prema opisu u troškovniku, te u skladu sa važećim standardima za izvedbu i materijale. Prije nego se počne žbukati, potrebno je izvršiti predradnje čišćenja ploha i čišćenja i ispuhivanja fuga te vlaženje zidne površine vodom. Ako je ploha zida isuviše mokra, žbukanje treba odgoditi sve dok ploha zida ne bude dovoljno suha. Žbukanje se ne smije vršiti dok je temperatura prostora previsoka ili preniska, da žbuka ne bi ispucala. Prilikom žbukanja unutarnjih zidova izvesti zaštitu izbočenih bridova umetanjem u žbuku aluminijskih ili plastičnih profila. Obračun se vrši prema postojećim normama GN-301 ili jednakovrijednim: ________________.
   Jedinična cijena zidarskih radova sadrži:
- sav rad, uključivo pomoćni;
- sav materijal, osnovni i pomoćni;
- sve unutarnje pretovare, transporte i manipulacije;
- zaštitu zidova od utjecaja vrućine, hladnoće i atmosferskih nepogoda;
- sve potrebne pomoćne konstrukcije i skele;
- primjena mjera zaštite na radu i drugih važećih propisa;
- čišćenje prostorija i zidnih površina po završetku zidanja, te uklanjanje otpadaka.</t>
    </r>
  </si>
  <si>
    <t xml:space="preserve">   Betonske i armirano-betonske radove izvesti prema opisu u troškovniku te u skladu s Tehničkim propisom za betonske konstrukcije. Betonske i armiranobetonske konstrukcije obuhvaćene ovim troškovnikom moraju zadovoljiti odredbe propisa, u smislu ispunjenja temeljnih zahtjeva za građevinu i tehnička svojstva i druge zahtjeve za građevne proizvode namijenjene ugradnji u betonske i armiranobetonske konstrukcije. Prije početka rada, izvođač je dužan izraditi Projekt betona i dostaviti na odobrenje projektantu i nadzornom inženjeru. Ugradnja betona u armiranobetonske konstrukcije je strojna ili ručna, ovisno o manevarskim mogućnostima u unutarnjim prostorima. Oplatu treba postaviti tako da se nakon betoniranja ne pojavi ni najmanja deformacija konstrukcije. Skidanje oplate izvesti pažljivo da ne dođe do oštećenja konstrukcije, naročito rubova, zubaca ili utora. Oplata se obračunava u kompletnoj površini konstrukcije s odbijanjem svih otvora u konstrukciji (obračunava se korisna površina oplate). Podupiranje za sve oplate je u jediničnoj cijeni oplate bez obzira na visinu podupiranja. Obračun betona je po m3 ugrađenog betona, a obračun armature je po kg ugrađene armature. 
   Jediničnom cijenom obuhvaćeno je: 
- rad (pripremni, osnovni i završni radovi) i materijal (osnovni i pomoćni),, 
- svi prijenosi i prijevozi unutar gradilišta i izvan gradilišta, 
- sva podupiranja i razupiranja i koordinacija sa instalaterima zbog izvedbe instalaterskih radova (postava cijevi, kabela i sl.) 
- montaža, demontaža, čišćenje, vađenje čavala i sortiranje oplate, 
- radna skela bez obzira na njenu visinu, a fasadna skela je posebno obračunata, 
- prodori za instalacije, ugradnja svih potrebnih posebno nespecificiranih elemenata (sidra, ankeri i sl.), 
- njega betona, 
- distanceri i držači armature, 
- održavanje čistoće gradilišnih i pristupnih puteva, 
- svakodnevno grubo čišćenje gradilišta, 
- odvoz otpadnog materijala na gradsku deponiju uz propisno zbrinjavanje i vraćanje okoline u prvobitno stanje, 
- organizacija gradilišta prema odredbama Zakona o zaštiti na radu i Pravilnika o zaštiti na radu na privremenim gradilištima.</t>
  </si>
  <si>
    <r>
      <t xml:space="preserve">OPĆI UVJETI I NAPOMENE
</t>
    </r>
    <r>
      <rPr>
        <i/>
        <sz val="12"/>
        <rFont val="Arial Narrow"/>
        <family val="2"/>
      </rPr>
      <t xml:space="preserve">   Iskazane veličine označavaju dimenzije zidarskog otvora. Sve mjere obavezno uzeti na objektu prije izrade pojedinog elementa. Osnova za izradu svih stavki je shema stolarije, opis stavke i potvrda nadzornog inženjera prije izrade. U cijeni obuhvatiti sav potreban okov kao i izradu radioničke dokumentacije koja se daje na uvid i odobrenje osobi koja vrši nadzor na objektu. Uz dokumentaciju potrebno je dostaviti uzorak profila obuhvatnog štoka kao i uzorak krila, koje također treba odobriti nadzorna osoba. Bilo kakva ugradnja prije odobrenja uzorka i dokumentacije nije dozvoljena. 
   Za sve stavke prilikom nuđenja cijene uključiti sve troškove transporta, montaže i ugradnje, pripremnih i završnih građevinskih radova (prije i nakon montaže) te troškove eventualnog skladištenja opreme do raspoloživog termina montaže i ugradnje opreme.</t>
    </r>
  </si>
  <si>
    <r>
      <t xml:space="preserve">OPĆI UVJETI I NAPOMENE
</t>
    </r>
    <r>
      <rPr>
        <i/>
        <sz val="12"/>
        <rFont val="Arial Narrow"/>
        <family val="2"/>
      </rPr>
      <t xml:space="preserve">   Iskazane veličine označavaju dimenzije zidarskog otvora. Sve mjere obavezno uzeti na objektu prije izrade pojedinog elementa. Osnova za izradu svih stavki je opis stavke i potvrda nadzornog inženjera prije izrade, sav rad mora biti izveden kvalitetno.
 Pri izradi novog elementa, u jediničnu cijenu uračunat je gotov stolarski element s pripadajućim okovom i ugradnjom na građevini. Jedinična cijena mora obuhvatiti sav rad i materijal, sav transport do i unutar gradilišta i do mjesta ugradbe, sav potreban okov, kao i sve pomoćne radove i materijale. Sav rad, ugrađeni materijal i finalni proizvod mora odgovarati važećim tehničkim propisima i normama.</t>
    </r>
  </si>
  <si>
    <t xml:space="preserve">   Soboslikarski i ličilački radovi moraju biti izvedeni savjesno i prvoklasno. Oni se u pravilu izvode tek nakon odstranjenja nečistoća i otpadaka od građenja i svega drugog što bi moglo smetati urednom obavljanju ovih radova.
   Izvoditelj je dužan da prije početka radova pregleda sve površine i predmete koji će biti obojani i na sve greške koje uoči treba ukazati investitoru odnosno nadzornom inženjeru, kako bi se izbjeglo ispravljanje već gotovih radova. Po pravilu, za sve soboslikarske radove podloge moraju biti čvrste i čiste od prašine i prljavština. U cijenu pojedinih stavki uključena je i završna priprema podloge finim gletanjem, prije samog bojanja.
   Materijali za izradu moraju zadovoljavati odgovarajuće propise i standarde. Ukoliko se stavkom troškovnika traži materijal koji nije obuhvaćen propisima, izvest će se prema uputama proizvođača. Ako koja stavka proizvođaču nije jasna, mora prije predaje ponude tražiti objašnjenje od projektanta.
   Eventualne izmjene materijala te načina izvedbe tjekom gradnje, moraju se izvršiti isključivo pismenim dogovorom s projektantom i nadzornim inženjerom. Sve više radnje, koje neće biti na taj način utvrđene, neće se priznati u obračunu. Prije početka radova dužnost je soboslikara upozoriti nadzornog inženjera na sve eventualne manjkavosti podloga, odnosno radova ostalih obrtnika, kako bi se na vrijeme otklonile.
</t>
  </si>
  <si>
    <t xml:space="preserve">   Obračun se vrši prema postojećim normama za izvođenje završnih radova u građevinarstvu TU-X, TU-XI ili jednakovrijedne: ______________. Jedinična cijena treba sadržavati:
- sav materijal, uključivo pomoćni
- izmjere potrebne za izvedbu i obračun
- poduzimanje mjera po TZ i drugim postojećim propisima             
- dovođenje vode, struje i plina od priključka na gradilištu do mjesta potrošnje
- korištenje bitne mehanizacije i alata
- osvjetljavanje, grijanje i čiščenje prostorija za boravak i sanitarija za radnike
- uklanjanje svih otpadaka nakon izvedenih radova
- nabava skela, nogara i sl. do 2m visine
- zaštita gotovih podova, vrata, prozora i sl.
- isporuka pogonskog materijala
- sve preradnje, popravljanje manjih neravnina, fino čiščenje, kitanje rupica od čavala i sl.
- izrada probnih premaza itd.
- skidanje i ponovno postavljanje vrata, prozora i sl. radi premazivanja
- provjetravanje prostorija radi sušenja
Ovi opći uvjeti mjenjaju se ili nadopunjuju opisom pojedine stavke troškovnika.
</t>
  </si>
  <si>
    <t xml:space="preserve">   Svi radovi moraju se izvesti po izabranom uzorku i tonu, koje je ličilac dužan izvesti prije početka radova od materijala od kojeg će se radovi izvesti, a u svemu prema uputama proizvođača, projektanta i nadležnog konzervatora. Na tako izvedene uzorke izvoditelj mora ishodovati njihovu suglasnost, pa tek onda započeti s izvođenjem radova.
   Ukoliko se bojenje izvodi preko potpuno nove žbuke, tj. homogene površine, upotrijebiti će se silikatni premaz sa svim potrebnim predradnjama u skladu s uputstvom proizvođača, kao što je impregniranje površine pročelja. Ukoliko se bojenje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 Bojenje mora biti kvalitetno i dobro izvedeno. Na obojenim površinama ne smije biti mrlja, površine moraju biti jednolične i čiste i ne smiju se ljuštiti.</t>
  </si>
  <si>
    <t>a) Kanalica za kabel s poklopcem, dim.15x10mm</t>
  </si>
  <si>
    <t>Dobava, doprema i polaganje vodova. Vodovi se položu nadžbukno u prethodno položene instalacijske kanalice..</t>
  </si>
  <si>
    <t>V.5.</t>
  </si>
  <si>
    <t>Ugradnja poklopaca nosivosti klase A15 (pješačke površine) s ugrađenom brtvom za plinotjesnost. Poklopac šahta predvidjeti sa dnom u koji će se ugraditi završna podloga po projektu.
Šaht se izvodi ukoliko se tokom gradnje utvrdi potreba za zadržavanjem postojećih otvora i instalacija u podu.
U stavku ulazi dobava, donos i ugradnja poklopca s okvirom, te sav potrebni materijal i rad. 
Obračun po komadu.</t>
  </si>
  <si>
    <t>b) nadžbukne razvodne kutije</t>
  </si>
  <si>
    <t>e) razvodne kutije</t>
  </si>
  <si>
    <t>VII.3.</t>
  </si>
  <si>
    <t>VII.4.</t>
  </si>
  <si>
    <t>VII.8.</t>
  </si>
  <si>
    <t>NEPREDVIĐENI RADOVI</t>
  </si>
  <si>
    <t>VIII.</t>
  </si>
  <si>
    <t>VIII.1.</t>
  </si>
  <si>
    <t>NEPREDVIĐENI RADOVI SVEUKUPNO</t>
  </si>
  <si>
    <t>Nepredviđeni radovi u iznosu 12% od ukupne cijene radova (bez PDV-a) ne računajući nepredviđene radove.
Obračun po kompletu.</t>
  </si>
  <si>
    <t>PODOPOLAGAČKI RADOVI</t>
  </si>
  <si>
    <t>PODOPOLAGAČKI RADOVI SVEUKUPNO</t>
  </si>
  <si>
    <t>Postava homogene vinilne podne obloge od jednog sloja PVC-a debljine 2 mm.
Homogeni podovi polažu se na suhu, čvrstu i ravnu podlogu. Maksimalna dozvoljena vlažnost betonske podloge je 2 % mjereno metodom CCM. Podloga se priprema za polaganje nanošenjem protuprašnog pretpremaza i izlijevanjem mase za izravnavanje u sloju debljine 2 mm. Eventualna oštećenja i pukotine moraju se prethodno sanirati, a u slučaju visoke vlage u betonskoj podlozi i rokova koji ne dozvoljavaju adekvatno vrijeme sušenja, izrađuje se parna brana uporabom epoksidnih premaza.
Na pripremljenu podlogu lijepe se komadi vinilne podne obloge iskrojeni iz rola prema gabaritima prostorije. Spojevi među komadima zatvaraju se toplim varom, s pomoću elektrode za varenje koja bojom odgovara boji podne obloge. Prijelaz između poda i zida izvodi se ugradnjom kutne letvice. 
Stavka uključuje dobavu, dopremu i ugradnju homogene vinilne podne obloge, sve potrebne predradnje te sav rad i materijal potreban za kompletnu gotovost stavke. Dobava, doprema i ugradnja kutne letvice uključena u cijenu.
Obračun po m2 ugrađene podne obloge.</t>
  </si>
  <si>
    <t>Drvena jednokrilna zaokretna vrata dim. 100x210 cm (zidarski otvor) sa ventilacijskim roštiljem na dnu. Otvaranje vrata predvidjeti prema van (prema hodniku).
U cijeni stavke nabava, doprema i ugradnja vrata kompletno obrađenih i opremljenih sa svim potrebnim okovom. Unutarnja vrata: dovratnici i letvice MDF, letvice 7cm, slobodni rubovi dovratnika zaobljeni r=5mm; krila šuplja sačasta standardna obostrano obložena MDF-om 5mm; fronte i čela krila završno obrađena MDF-om. Sve lakirano mat bijelom bojom. u 3 premaza RAL po izboru naručitelja. Nevidljivi pant - 3 kom po krilu. Kvake puni inoks, brava cilindrična ugradbena. Ventilacijski roštilj dimenzija 455x90 mm +-10%, materijal okvira plastika.
Obračun po komadu ugrađenih vrata.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</si>
</sst>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1]_-;\-* #,##0.00\ [$€-1]_-;_-* &quot;-&quot;??\ [$€-1]_-;_-@_-"/>
  </numFmts>
  <fonts count="30" x14ac:knownFonts="1">
    <font>
      <sz val="11"/>
      <color theme="1"/>
      <name val="Calibri"/>
      <family val="2"/>
      <charset val="238"/>
      <scheme val="minor"/>
    </font>
    <font>
      <sz val="11"/>
      <color theme="1"/>
      <name val="Calibri"/>
      <family val="2"/>
      <charset val="238"/>
      <scheme val="minor"/>
    </font>
    <font>
      <sz val="10"/>
      <color theme="1"/>
      <name val="Arial Narrow"/>
      <family val="2"/>
    </font>
    <font>
      <i/>
      <sz val="10"/>
      <color theme="1"/>
      <name val="Arial Narrow"/>
      <family val="2"/>
    </font>
    <font>
      <b/>
      <sz val="12"/>
      <name val="Arial Narrow"/>
      <family val="2"/>
    </font>
    <font>
      <sz val="12"/>
      <name val="Arial Narrow"/>
      <family val="2"/>
    </font>
    <font>
      <i/>
      <sz val="12"/>
      <name val="Arial Narrow"/>
      <family val="2"/>
    </font>
    <font>
      <sz val="11"/>
      <color theme="1"/>
      <name val="Arial Narrow"/>
      <family val="2"/>
    </font>
    <font>
      <sz val="12"/>
      <color indexed="8"/>
      <name val="Arial Narrow"/>
      <family val="2"/>
    </font>
    <font>
      <b/>
      <sz val="12"/>
      <color theme="1"/>
      <name val="Arial Narrow"/>
      <family val="2"/>
    </font>
    <font>
      <vertAlign val="superscript"/>
      <sz val="11"/>
      <color theme="1"/>
      <name val="Calibri"/>
      <family val="2"/>
      <scheme val="minor"/>
    </font>
    <font>
      <b/>
      <sz val="12"/>
      <color indexed="8"/>
      <name val="Arial Narrow"/>
      <family val="2"/>
    </font>
    <font>
      <sz val="12"/>
      <name val="Arial Narrow"/>
      <family val="2"/>
      <charset val="238"/>
    </font>
    <font>
      <sz val="12"/>
      <color rgb="FF000000"/>
      <name val="Arial Narrow"/>
      <family val="2"/>
    </font>
    <font>
      <sz val="14"/>
      <color indexed="8"/>
      <name val="Arial Narrow"/>
      <family val="2"/>
    </font>
    <font>
      <b/>
      <sz val="14"/>
      <color indexed="8"/>
      <name val="Arial Narrow"/>
      <family val="2"/>
    </font>
    <font>
      <b/>
      <sz val="12"/>
      <color rgb="FF000000"/>
      <name val="Arial Narrow"/>
      <family val="2"/>
    </font>
    <font>
      <sz val="10"/>
      <name val="Arial"/>
      <family val="2"/>
      <charset val="238"/>
    </font>
    <font>
      <sz val="11"/>
      <name val="Calibri"/>
      <family val="2"/>
      <charset val="238"/>
      <scheme val="minor"/>
    </font>
    <font>
      <b/>
      <sz val="14"/>
      <color theme="1"/>
      <name val="Arial Narrow"/>
      <family val="2"/>
    </font>
    <font>
      <sz val="11"/>
      <color rgb="FF262626"/>
      <name val="Arial Narrow"/>
      <family val="2"/>
    </font>
    <font>
      <b/>
      <sz val="11"/>
      <color theme="1"/>
      <name val="Arial Narrow"/>
      <family val="2"/>
    </font>
    <font>
      <sz val="11"/>
      <color theme="1"/>
      <name val="Arial Narrow"/>
      <family val="2"/>
      <charset val="238"/>
    </font>
    <font>
      <sz val="12"/>
      <color theme="1"/>
      <name val="Arial Narrow"/>
      <family val="2"/>
    </font>
    <font>
      <sz val="12"/>
      <color rgb="FFFF0000"/>
      <name val="Arial Narrow"/>
      <family val="2"/>
    </font>
    <font>
      <sz val="11"/>
      <color theme="1"/>
      <name val="Calibri"/>
      <family val="2"/>
      <scheme val="minor"/>
    </font>
    <font>
      <b/>
      <sz val="11"/>
      <color theme="1"/>
      <name val="Calibri"/>
      <family val="2"/>
      <scheme val="minor"/>
    </font>
    <font>
      <sz val="14"/>
      <color indexed="8"/>
      <name val="Arial Narrow"/>
      <family val="2"/>
      <charset val="238"/>
    </font>
    <font>
      <b/>
      <sz val="12"/>
      <name val="Arial Narrow"/>
      <family val="2"/>
      <charset val="238"/>
    </font>
    <font>
      <b/>
      <i/>
      <sz val="12"/>
      <name val="Arial Narrow"/>
      <family val="2"/>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medium">
        <color indexed="64"/>
      </bottom>
      <diagonal/>
    </border>
    <border>
      <left/>
      <right/>
      <top style="hair">
        <color indexed="64"/>
      </top>
      <bottom/>
      <diagonal/>
    </border>
    <border>
      <left/>
      <right/>
      <top style="medium">
        <color indexed="64"/>
      </top>
      <bottom style="thin">
        <color indexed="64"/>
      </bottom>
      <diagonal/>
    </border>
    <border>
      <left/>
      <right/>
      <top style="double">
        <color indexed="64"/>
      </top>
      <bottom/>
      <diagonal/>
    </border>
  </borders>
  <cellStyleXfs count="7">
    <xf numFmtId="0" fontId="0" fillId="0" borderId="0"/>
    <xf numFmtId="0" fontId="1" fillId="0" borderId="0"/>
    <xf numFmtId="0" fontId="17" fillId="0" borderId="0"/>
    <xf numFmtId="0" fontId="17" fillId="0" borderId="0"/>
    <xf numFmtId="0" fontId="17" fillId="0" borderId="0"/>
    <xf numFmtId="0" fontId="25" fillId="0" borderId="0"/>
    <xf numFmtId="43" fontId="1" fillId="0" borderId="0" applyFont="0" applyFill="0" applyBorder="0" applyAlignment="0" applyProtection="0"/>
  </cellStyleXfs>
  <cellXfs count="178">
    <xf numFmtId="0" fontId="0" fillId="0" borderId="0" xfId="0"/>
    <xf numFmtId="49" fontId="2" fillId="0" borderId="0" xfId="1" applyNumberFormat="1" applyFont="1"/>
    <xf numFmtId="49" fontId="3" fillId="0" borderId="0" xfId="1" applyNumberFormat="1" applyFont="1" applyAlignment="1">
      <alignment horizontal="left"/>
    </xf>
    <xf numFmtId="49" fontId="3" fillId="0" borderId="0" xfId="1" applyNumberFormat="1" applyFont="1"/>
    <xf numFmtId="0" fontId="4" fillId="0" borderId="1" xfId="0" applyFont="1" applyBorder="1" applyAlignment="1" applyProtection="1">
      <alignment horizontal="center"/>
      <protection locked="0"/>
    </xf>
    <xf numFmtId="0" fontId="4" fillId="0" borderId="1" xfId="0" applyFont="1" applyBorder="1" applyAlignment="1" applyProtection="1">
      <alignment horizontal="center" wrapText="1"/>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vertical="top" wrapText="1"/>
      <protection locked="0"/>
    </xf>
    <xf numFmtId="0" fontId="4" fillId="0" borderId="3" xfId="0" applyFont="1" applyBorder="1" applyAlignment="1" applyProtection="1">
      <alignment horizontal="left" vertical="top" wrapText="1"/>
      <protection locked="0"/>
    </xf>
    <xf numFmtId="0" fontId="5" fillId="0" borderId="2" xfId="0" applyFont="1" applyBorder="1" applyAlignment="1" applyProtection="1">
      <alignment horizontal="center" wrapText="1"/>
      <protection locked="0"/>
    </xf>
    <xf numFmtId="0" fontId="4" fillId="0" borderId="2" xfId="0" applyFont="1" applyBorder="1" applyAlignment="1" applyProtection="1">
      <alignment horizontal="center" vertical="top" wrapText="1"/>
      <protection locked="0"/>
    </xf>
    <xf numFmtId="0" fontId="4" fillId="0" borderId="3" xfId="0" applyFont="1" applyBorder="1" applyAlignment="1" applyProtection="1">
      <alignment horizontal="justify" vertical="top" wrapText="1"/>
      <protection locked="0"/>
    </xf>
    <xf numFmtId="0" fontId="4" fillId="0" borderId="4" xfId="0" applyFont="1" applyBorder="1" applyAlignment="1" applyProtection="1">
      <alignment horizontal="center" vertical="top" wrapText="1"/>
      <protection locked="0"/>
    </xf>
    <xf numFmtId="0" fontId="14" fillId="0" borderId="0" xfId="0" applyFont="1" applyProtection="1">
      <protection locked="0"/>
    </xf>
    <xf numFmtId="2" fontId="14" fillId="0" borderId="0" xfId="0" applyNumberFormat="1" applyFont="1" applyProtection="1">
      <protection locked="0"/>
    </xf>
    <xf numFmtId="0" fontId="14" fillId="0" borderId="6" xfId="0" applyFont="1" applyBorder="1" applyProtection="1">
      <protection locked="0"/>
    </xf>
    <xf numFmtId="164" fontId="14" fillId="0" borderId="0" xfId="0" applyNumberFormat="1" applyFont="1" applyProtection="1">
      <protection locked="0"/>
    </xf>
    <xf numFmtId="164" fontId="15" fillId="0" borderId="0" xfId="0" applyNumberFormat="1" applyFont="1" applyProtection="1">
      <protection locked="0"/>
    </xf>
    <xf numFmtId="0" fontId="0" fillId="0" borderId="2" xfId="0" applyBorder="1"/>
    <xf numFmtId="164" fontId="0" fillId="0" borderId="2" xfId="0" applyNumberFormat="1" applyBorder="1"/>
    <xf numFmtId="164" fontId="0" fillId="0" borderId="0" xfId="0" applyNumberFormat="1"/>
    <xf numFmtId="0" fontId="11" fillId="0" borderId="4" xfId="0" applyFont="1" applyBorder="1" applyAlignment="1" applyProtection="1">
      <alignment horizontal="justify" vertical="top" wrapText="1"/>
      <protection locked="0"/>
    </xf>
    <xf numFmtId="0" fontId="4" fillId="0" borderId="0" xfId="0" applyFont="1" applyAlignment="1" applyProtection="1">
      <alignment horizontal="center" vertical="top" wrapText="1"/>
      <protection locked="0"/>
    </xf>
    <xf numFmtId="0" fontId="20" fillId="0" borderId="0" xfId="0" applyFont="1" applyAlignment="1">
      <alignment vertical="center" wrapText="1"/>
    </xf>
    <xf numFmtId="0" fontId="22" fillId="0" borderId="0" xfId="0" applyFont="1"/>
    <xf numFmtId="0" fontId="23" fillId="0" borderId="0" xfId="0" applyFont="1"/>
    <xf numFmtId="0" fontId="13" fillId="0" borderId="0" xfId="1" applyFont="1" applyAlignment="1">
      <alignment horizontal="left" vertical="top" wrapText="1"/>
    </xf>
    <xf numFmtId="0" fontId="23" fillId="0" borderId="0" xfId="0" applyFont="1" applyAlignment="1">
      <alignment wrapText="1"/>
    </xf>
    <xf numFmtId="0" fontId="13" fillId="0" borderId="0" xfId="1" applyFont="1" applyAlignment="1">
      <alignment vertical="top"/>
    </xf>
    <xf numFmtId="0" fontId="13" fillId="0" borderId="0" xfId="1" applyFont="1" applyAlignment="1">
      <alignment vertical="top" wrapText="1"/>
    </xf>
    <xf numFmtId="0" fontId="0" fillId="0" borderId="5" xfId="0" applyBorder="1"/>
    <xf numFmtId="164" fontId="5" fillId="0" borderId="0" xfId="0" applyNumberFormat="1" applyFont="1" applyAlignment="1" applyProtection="1">
      <alignment horizontal="right" wrapText="1"/>
      <protection locked="0"/>
    </xf>
    <xf numFmtId="0" fontId="9" fillId="0" borderId="5" xfId="0" applyFont="1" applyBorder="1" applyAlignment="1">
      <alignment horizontal="center" vertical="top"/>
    </xf>
    <xf numFmtId="164" fontId="0" fillId="0" borderId="5" xfId="0" applyNumberFormat="1" applyBorder="1"/>
    <xf numFmtId="0" fontId="9" fillId="0" borderId="2" xfId="0" applyFont="1" applyBorder="1" applyAlignment="1">
      <alignment horizontal="center" vertical="top"/>
    </xf>
    <xf numFmtId="0" fontId="11" fillId="0" borderId="2" xfId="0" applyFont="1" applyBorder="1" applyAlignment="1" applyProtection="1">
      <alignment horizontal="justify" vertical="top" wrapText="1"/>
      <protection locked="0"/>
    </xf>
    <xf numFmtId="2" fontId="0" fillId="0" borderId="0" xfId="0" applyNumberFormat="1"/>
    <xf numFmtId="0" fontId="15" fillId="0" borderId="0" xfId="0" applyFont="1" applyProtection="1">
      <protection locked="0"/>
    </xf>
    <xf numFmtId="0" fontId="15" fillId="0" borderId="0" xfId="0" applyFont="1" applyAlignment="1" applyProtection="1">
      <alignment horizontal="center"/>
      <protection locked="0"/>
    </xf>
    <xf numFmtId="0" fontId="9" fillId="0" borderId="13" xfId="0" applyFont="1" applyBorder="1" applyAlignment="1">
      <alignment horizontal="center" vertical="top"/>
    </xf>
    <xf numFmtId="0" fontId="8" fillId="0" borderId="13" xfId="0" applyFont="1" applyBorder="1" applyAlignment="1" applyProtection="1">
      <alignment horizontal="justify" vertical="top" wrapText="1"/>
      <protection locked="0"/>
    </xf>
    <xf numFmtId="0" fontId="0" fillId="0" borderId="13" xfId="0" applyBorder="1"/>
    <xf numFmtId="164" fontId="7" fillId="0" borderId="13" xfId="0" applyNumberFormat="1" applyFont="1" applyBorder="1"/>
    <xf numFmtId="0" fontId="9" fillId="0" borderId="14" xfId="0" applyFont="1" applyBorder="1" applyAlignment="1">
      <alignment horizontal="center" vertical="top"/>
    </xf>
    <xf numFmtId="0" fontId="8" fillId="0" borderId="14" xfId="0" applyFont="1" applyBorder="1" applyAlignment="1" applyProtection="1">
      <alignment horizontal="justify" vertical="top" wrapText="1"/>
      <protection locked="0"/>
    </xf>
    <xf numFmtId="0" fontId="0" fillId="0" borderId="14" xfId="0" applyBorder="1"/>
    <xf numFmtId="164" fontId="0" fillId="0" borderId="13" xfId="0" applyNumberFormat="1" applyBorder="1"/>
    <xf numFmtId="0" fontId="4" fillId="0" borderId="14" xfId="0" applyFont="1" applyBorder="1" applyAlignment="1" applyProtection="1">
      <alignment horizontal="center" vertical="top" wrapText="1"/>
      <protection locked="0"/>
    </xf>
    <xf numFmtId="0" fontId="4" fillId="0" borderId="15" xfId="0" applyFont="1" applyBorder="1" applyAlignment="1" applyProtection="1">
      <alignment horizontal="center" vertical="top" wrapText="1"/>
      <protection locked="0"/>
    </xf>
    <xf numFmtId="0" fontId="8" fillId="0" borderId="15" xfId="0" applyFont="1" applyBorder="1" applyAlignment="1" applyProtection="1">
      <alignment horizontal="justify" vertical="top" wrapText="1"/>
      <protection locked="0"/>
    </xf>
    <xf numFmtId="0" fontId="0" fillId="0" borderId="15" xfId="0" applyBorder="1"/>
    <xf numFmtId="164" fontId="0" fillId="0" borderId="15" xfId="0" applyNumberFormat="1" applyBorder="1"/>
    <xf numFmtId="0" fontId="5" fillId="0" borderId="15" xfId="0" applyFont="1" applyBorder="1" applyAlignment="1" applyProtection="1">
      <alignment horizontal="justify" vertical="top" wrapText="1"/>
      <protection locked="0"/>
    </xf>
    <xf numFmtId="0" fontId="18" fillId="0" borderId="14" xfId="0" applyFont="1" applyBorder="1"/>
    <xf numFmtId="0" fontId="9" fillId="0" borderId="0" xfId="0" applyFont="1" applyAlignment="1">
      <alignment horizontal="center" vertical="top"/>
    </xf>
    <xf numFmtId="0" fontId="9" fillId="0" borderId="15" xfId="0" applyFont="1" applyBorder="1" applyAlignment="1">
      <alignment horizontal="center" vertical="top"/>
    </xf>
    <xf numFmtId="0" fontId="5" fillId="0" borderId="15" xfId="0" applyFont="1" applyBorder="1" applyAlignment="1">
      <alignment horizontal="justify" vertical="top" wrapText="1"/>
    </xf>
    <xf numFmtId="0" fontId="5" fillId="0" borderId="15" xfId="0" applyFont="1" applyBorder="1" applyAlignment="1" applyProtection="1">
      <alignment horizontal="left" wrapText="1"/>
      <protection locked="0"/>
    </xf>
    <xf numFmtId="164" fontId="5" fillId="0" borderId="15" xfId="0" applyNumberFormat="1" applyFont="1" applyBorder="1" applyAlignment="1" applyProtection="1">
      <alignment horizontal="right" wrapText="1"/>
      <protection locked="0"/>
    </xf>
    <xf numFmtId="0" fontId="9" fillId="0" borderId="16" xfId="0" applyFont="1" applyBorder="1" applyAlignment="1">
      <alignment horizontal="center" vertical="top"/>
    </xf>
    <xf numFmtId="0" fontId="0" fillId="0" borderId="16" xfId="0" applyBorder="1"/>
    <xf numFmtId="164" fontId="21" fillId="0" borderId="2" xfId="0" applyNumberFormat="1" applyFont="1" applyBorder="1"/>
    <xf numFmtId="0" fontId="4" fillId="0" borderId="5"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4" fillId="0" borderId="4" xfId="0" applyFont="1" applyBorder="1" applyAlignment="1" applyProtection="1">
      <alignment horizontal="left" vertical="top" wrapText="1"/>
      <protection locked="0"/>
    </xf>
    <xf numFmtId="0" fontId="5" fillId="0" borderId="4" xfId="0" applyFont="1" applyBorder="1" applyAlignment="1" applyProtection="1">
      <alignment horizontal="center" wrapText="1"/>
      <protection locked="0"/>
    </xf>
    <xf numFmtId="0" fontId="9" fillId="0" borderId="17" xfId="0" applyFont="1" applyBorder="1" applyAlignment="1">
      <alignment horizontal="center" vertical="top"/>
    </xf>
    <xf numFmtId="0" fontId="8" fillId="0" borderId="17" xfId="0" applyFont="1" applyBorder="1" applyAlignment="1" applyProtection="1">
      <alignment horizontal="justify" vertical="top" wrapText="1"/>
      <protection locked="0"/>
    </xf>
    <xf numFmtId="0" fontId="11" fillId="0" borderId="5" xfId="0" applyFont="1" applyBorder="1" applyAlignment="1" applyProtection="1">
      <alignment horizontal="justify" vertical="top" wrapText="1"/>
      <protection locked="0"/>
    </xf>
    <xf numFmtId="164" fontId="7" fillId="0" borderId="5" xfId="0" applyNumberFormat="1" applyFont="1" applyBorder="1"/>
    <xf numFmtId="0" fontId="11" fillId="0" borderId="0" xfId="0" applyFont="1" applyAlignment="1" applyProtection="1">
      <alignment horizontal="justify" vertical="top" wrapText="1"/>
      <protection locked="0"/>
    </xf>
    <xf numFmtId="164" fontId="21" fillId="0" borderId="0" xfId="0" applyNumberFormat="1" applyFont="1"/>
    <xf numFmtId="0" fontId="23" fillId="0" borderId="14" xfId="0" applyFont="1" applyBorder="1" applyAlignment="1">
      <alignment vertical="top" wrapText="1"/>
    </xf>
    <xf numFmtId="0" fontId="5" fillId="0" borderId="16" xfId="0" applyFont="1" applyBorder="1" applyAlignment="1">
      <alignment vertical="top" wrapText="1"/>
    </xf>
    <xf numFmtId="0" fontId="24" fillId="0" borderId="0" xfId="0" applyFont="1" applyAlignment="1">
      <alignment horizontal="justify" vertical="center" wrapText="1"/>
    </xf>
    <xf numFmtId="4" fontId="4" fillId="0" borderId="2" xfId="0" applyNumberFormat="1" applyFont="1" applyBorder="1" applyAlignment="1" applyProtection="1">
      <alignment horizontal="center"/>
      <protection locked="0"/>
    </xf>
    <xf numFmtId="4" fontId="5" fillId="0" borderId="2" xfId="0" applyNumberFormat="1" applyFont="1" applyBorder="1" applyAlignment="1" applyProtection="1">
      <alignment horizontal="center" wrapText="1"/>
      <protection locked="0"/>
    </xf>
    <xf numFmtId="4" fontId="7" fillId="2" borderId="13" xfId="0" applyNumberFormat="1" applyFont="1" applyFill="1" applyBorder="1"/>
    <xf numFmtId="4" fontId="7" fillId="2" borderId="14" xfId="0" applyNumberFormat="1" applyFont="1" applyFill="1" applyBorder="1"/>
    <xf numFmtId="4" fontId="7" fillId="2" borderId="16" xfId="0" applyNumberFormat="1" applyFont="1" applyFill="1" applyBorder="1"/>
    <xf numFmtId="4" fontId="0" fillId="0" borderId="2" xfId="0" applyNumberFormat="1" applyBorder="1"/>
    <xf numFmtId="4" fontId="0" fillId="0" borderId="5" xfId="0" applyNumberFormat="1" applyBorder="1"/>
    <xf numFmtId="4" fontId="0" fillId="2" borderId="13" xfId="0" applyNumberFormat="1" applyFill="1" applyBorder="1"/>
    <xf numFmtId="4" fontId="0" fillId="2" borderId="14" xfId="0" applyNumberFormat="1" applyFill="1" applyBorder="1"/>
    <xf numFmtId="4" fontId="0" fillId="2" borderId="15" xfId="0" applyNumberFormat="1" applyFill="1" applyBorder="1"/>
    <xf numFmtId="4" fontId="0" fillId="2" borderId="17" xfId="0" applyNumberFormat="1" applyFill="1" applyBorder="1"/>
    <xf numFmtId="4" fontId="0" fillId="0" borderId="0" xfId="0" applyNumberFormat="1"/>
    <xf numFmtId="4" fontId="5" fillId="0" borderId="4" xfId="0" applyNumberFormat="1" applyFont="1" applyBorder="1" applyAlignment="1" applyProtection="1">
      <alignment horizontal="center" wrapText="1"/>
      <protection locked="0"/>
    </xf>
    <xf numFmtId="4" fontId="5" fillId="2" borderId="15" xfId="0" applyNumberFormat="1" applyFont="1" applyFill="1" applyBorder="1" applyAlignment="1" applyProtection="1">
      <alignment horizontal="right" wrapText="1"/>
      <protection locked="0"/>
    </xf>
    <xf numFmtId="4" fontId="15" fillId="0" borderId="0" xfId="0" applyNumberFormat="1" applyFont="1" applyAlignment="1" applyProtection="1">
      <alignment horizontal="center"/>
      <protection locked="0"/>
    </xf>
    <xf numFmtId="4" fontId="14" fillId="0" borderId="0" xfId="0" applyNumberFormat="1" applyFont="1" applyProtection="1">
      <protection locked="0"/>
    </xf>
    <xf numFmtId="4" fontId="14" fillId="0" borderId="6" xfId="0" applyNumberFormat="1" applyFont="1" applyBorder="1" applyProtection="1">
      <protection locked="0"/>
    </xf>
    <xf numFmtId="0" fontId="5" fillId="0" borderId="0" xfId="0" applyFont="1" applyAlignment="1">
      <alignment wrapText="1"/>
    </xf>
    <xf numFmtId="0" fontId="5" fillId="0" borderId="0" xfId="1" applyFont="1" applyAlignment="1">
      <alignment vertical="top" wrapText="1"/>
    </xf>
    <xf numFmtId="0" fontId="12" fillId="0" borderId="0" xfId="1" applyFont="1" applyAlignment="1">
      <alignment vertical="top" wrapText="1"/>
    </xf>
    <xf numFmtId="43" fontId="4" fillId="0" borderId="1" xfId="6" applyFont="1" applyBorder="1" applyAlignment="1" applyProtection="1">
      <alignment horizontal="center" wrapText="1"/>
      <protection locked="0"/>
    </xf>
    <xf numFmtId="43" fontId="5" fillId="0" borderId="3" xfId="6" applyFont="1" applyBorder="1" applyAlignment="1" applyProtection="1">
      <alignment horizontal="right" wrapText="1"/>
      <protection locked="0"/>
    </xf>
    <xf numFmtId="43" fontId="0" fillId="0" borderId="13" xfId="6" applyFont="1" applyBorder="1"/>
    <xf numFmtId="43" fontId="0" fillId="0" borderId="14" xfId="6" applyFont="1" applyBorder="1"/>
    <xf numFmtId="43" fontId="0" fillId="0" borderId="16" xfId="6" applyFont="1" applyBorder="1"/>
    <xf numFmtId="43" fontId="0" fillId="0" borderId="2" xfId="6" applyFont="1" applyBorder="1"/>
    <xf numFmtId="43" fontId="0" fillId="0" borderId="5" xfId="6" applyFont="1" applyBorder="1"/>
    <xf numFmtId="43" fontId="0" fillId="0" borderId="15" xfId="6" applyFont="1" applyBorder="1"/>
    <xf numFmtId="43" fontId="0" fillId="0" borderId="17" xfId="6" applyFont="1" applyBorder="1"/>
    <xf numFmtId="43" fontId="0" fillId="0" borderId="0" xfId="6" applyFont="1"/>
    <xf numFmtId="43" fontId="5" fillId="0" borderId="4" xfId="6" applyFont="1" applyBorder="1" applyAlignment="1" applyProtection="1">
      <alignment horizontal="right" wrapText="1"/>
      <protection locked="0"/>
    </xf>
    <xf numFmtId="43" fontId="5" fillId="0" borderId="15" xfId="6" applyFont="1" applyBorder="1" applyAlignment="1" applyProtection="1">
      <alignment horizontal="right" wrapText="1"/>
      <protection locked="0"/>
    </xf>
    <xf numFmtId="43" fontId="15" fillId="0" borderId="0" xfId="6" applyFont="1" applyAlignment="1" applyProtection="1">
      <alignment horizontal="center"/>
      <protection locked="0"/>
    </xf>
    <xf numFmtId="43" fontId="14" fillId="0" borderId="0" xfId="6" applyFont="1" applyProtection="1">
      <protection locked="0"/>
    </xf>
    <xf numFmtId="43" fontId="14" fillId="0" borderId="6" xfId="6" applyFont="1" applyBorder="1" applyProtection="1">
      <protection locked="0"/>
    </xf>
    <xf numFmtId="164" fontId="4" fillId="0" borderId="1" xfId="0" applyNumberFormat="1" applyFont="1" applyBorder="1" applyAlignment="1" applyProtection="1">
      <alignment horizontal="center"/>
      <protection locked="0"/>
    </xf>
    <xf numFmtId="164" fontId="5" fillId="0" borderId="3" xfId="0" applyNumberFormat="1" applyFont="1" applyBorder="1" applyAlignment="1" applyProtection="1">
      <alignment wrapText="1"/>
      <protection locked="0"/>
    </xf>
    <xf numFmtId="164" fontId="5" fillId="0" borderId="4" xfId="0" applyNumberFormat="1" applyFont="1" applyBorder="1" applyAlignment="1" applyProtection="1">
      <alignment wrapText="1"/>
      <protection locked="0"/>
    </xf>
    <xf numFmtId="164" fontId="15" fillId="0" borderId="0" xfId="0" applyNumberFormat="1" applyFont="1" applyAlignment="1" applyProtection="1">
      <alignment horizontal="center"/>
      <protection locked="0"/>
    </xf>
    <xf numFmtId="0" fontId="5" fillId="0" borderId="16" xfId="0" applyFont="1" applyBorder="1" applyAlignment="1" applyProtection="1">
      <alignment horizontal="justify" vertical="top" wrapText="1"/>
      <protection locked="0"/>
    </xf>
    <xf numFmtId="43" fontId="18" fillId="0" borderId="0" xfId="6" applyFont="1" applyBorder="1"/>
    <xf numFmtId="0" fontId="18" fillId="0" borderId="0" xfId="0" applyFont="1"/>
    <xf numFmtId="0" fontId="28" fillId="0" borderId="0" xfId="0" applyFont="1" applyAlignment="1">
      <alignment wrapText="1"/>
    </xf>
    <xf numFmtId="0" fontId="5" fillId="0" borderId="17" xfId="0" applyFont="1" applyBorder="1" applyAlignment="1">
      <alignment horizontal="left" vertical="top" wrapText="1"/>
    </xf>
    <xf numFmtId="0" fontId="5" fillId="0" borderId="15" xfId="0" quotePrefix="1" applyFont="1" applyBorder="1" applyAlignment="1" applyProtection="1">
      <alignment horizontal="justify" vertical="top" wrapText="1"/>
      <protection locked="0"/>
    </xf>
    <xf numFmtId="0" fontId="5" fillId="0" borderId="15" xfId="0" quotePrefix="1" applyFont="1" applyBorder="1" applyAlignment="1">
      <alignment horizontal="justify" vertical="top" wrapText="1"/>
    </xf>
    <xf numFmtId="164" fontId="5" fillId="0" borderId="0" xfId="0" applyNumberFormat="1" applyFont="1" applyAlignment="1" applyProtection="1">
      <alignment wrapText="1"/>
      <protection locked="0"/>
    </xf>
    <xf numFmtId="164" fontId="7" fillId="0" borderId="14" xfId="0" applyNumberFormat="1" applyFont="1" applyBorder="1"/>
    <xf numFmtId="164" fontId="0" fillId="0" borderId="14" xfId="0" applyNumberFormat="1" applyBorder="1"/>
    <xf numFmtId="164" fontId="7" fillId="0" borderId="16" xfId="0" applyNumberFormat="1" applyFont="1" applyBorder="1"/>
    <xf numFmtId="164" fontId="0" fillId="0" borderId="16" xfId="0" applyNumberFormat="1" applyBorder="1"/>
    <xf numFmtId="0" fontId="5" fillId="0" borderId="17" xfId="0" applyFont="1" applyBorder="1" applyAlignment="1" applyProtection="1">
      <alignment horizontal="justify" vertical="top" wrapText="1"/>
      <protection locked="0"/>
    </xf>
    <xf numFmtId="43" fontId="18" fillId="0" borderId="16" xfId="6" applyFont="1" applyBorder="1"/>
    <xf numFmtId="0" fontId="18" fillId="0" borderId="16" xfId="0" applyFont="1" applyBorder="1"/>
    <xf numFmtId="4" fontId="18" fillId="2" borderId="11" xfId="0" applyNumberFormat="1" applyFont="1" applyFill="1" applyBorder="1"/>
    <xf numFmtId="4" fontId="18" fillId="2" borderId="14" xfId="0" applyNumberFormat="1" applyFont="1" applyFill="1" applyBorder="1"/>
    <xf numFmtId="0" fontId="5" fillId="0" borderId="0" xfId="0" applyFont="1" applyAlignment="1" applyProtection="1">
      <alignment horizontal="justify" vertical="top" wrapText="1"/>
      <protection locked="0"/>
    </xf>
    <xf numFmtId="43" fontId="0" fillId="0" borderId="0" xfId="6" applyFont="1" applyBorder="1"/>
    <xf numFmtId="4" fontId="0" fillId="2" borderId="0" xfId="0" applyNumberFormat="1" applyFill="1"/>
    <xf numFmtId="0" fontId="5" fillId="0" borderId="0" xfId="0" applyFont="1" applyAlignment="1">
      <alignment horizontal="justify" vertical="top" wrapText="1"/>
    </xf>
    <xf numFmtId="43" fontId="5" fillId="0" borderId="0" xfId="6" applyFont="1" applyBorder="1" applyAlignment="1" applyProtection="1">
      <alignment horizontal="right" wrapText="1"/>
      <protection locked="0"/>
    </xf>
    <xf numFmtId="0" fontId="5" fillId="0" borderId="0" xfId="0" applyFont="1" applyAlignment="1" applyProtection="1">
      <alignment horizontal="left" wrapText="1"/>
      <protection locked="0"/>
    </xf>
    <xf numFmtId="4" fontId="5" fillId="2" borderId="17" xfId="0" applyNumberFormat="1" applyFont="1" applyFill="1" applyBorder="1" applyAlignment="1" applyProtection="1">
      <alignment horizontal="right" wrapText="1"/>
      <protection locked="0"/>
    </xf>
    <xf numFmtId="164" fontId="5" fillId="0" borderId="17" xfId="0" applyNumberFormat="1" applyFont="1" applyBorder="1" applyAlignment="1" applyProtection="1">
      <alignment horizontal="right" wrapText="1"/>
      <protection locked="0"/>
    </xf>
    <xf numFmtId="4" fontId="5" fillId="2" borderId="0" xfId="0" applyNumberFormat="1" applyFont="1" applyFill="1" applyAlignment="1" applyProtection="1">
      <alignment horizontal="right" wrapText="1"/>
      <protection locked="0"/>
    </xf>
    <xf numFmtId="0" fontId="5" fillId="0" borderId="17" xfId="0" applyFont="1" applyBorder="1" applyAlignment="1">
      <alignment horizontal="justify" vertical="top" wrapText="1"/>
    </xf>
    <xf numFmtId="164" fontId="5" fillId="0" borderId="13" xfId="0" applyNumberFormat="1" applyFont="1" applyBorder="1" applyAlignment="1" applyProtection="1">
      <alignment horizontal="right" wrapText="1"/>
      <protection locked="0"/>
    </xf>
    <xf numFmtId="164" fontId="5" fillId="0" borderId="2" xfId="0" applyNumberFormat="1" applyFont="1" applyBorder="1" applyAlignment="1" applyProtection="1">
      <alignment wrapText="1"/>
      <protection locked="0"/>
    </xf>
    <xf numFmtId="0" fontId="4" fillId="0" borderId="18" xfId="0" applyFont="1" applyBorder="1" applyAlignment="1" applyProtection="1">
      <alignment horizontal="center" vertical="top" wrapText="1"/>
      <protection locked="0"/>
    </xf>
    <xf numFmtId="0" fontId="4" fillId="0" borderId="18" xfId="0" applyFont="1" applyBorder="1" applyAlignment="1" applyProtection="1">
      <alignment horizontal="justify" wrapText="1"/>
      <protection locked="0"/>
    </xf>
    <xf numFmtId="43" fontId="0" fillId="0" borderId="18" xfId="6" applyFont="1" applyBorder="1"/>
    <xf numFmtId="0" fontId="0" fillId="0" borderId="18" xfId="0" applyBorder="1"/>
    <xf numFmtId="4" fontId="0" fillId="0" borderId="18" xfId="0" applyNumberFormat="1" applyBorder="1"/>
    <xf numFmtId="164" fontId="26" fillId="0" borderId="18" xfId="0" applyNumberFormat="1" applyFont="1" applyBorder="1"/>
    <xf numFmtId="0" fontId="9" fillId="0" borderId="18" xfId="0" applyFont="1" applyBorder="1" applyAlignment="1">
      <alignment horizontal="center" vertical="top"/>
    </xf>
    <xf numFmtId="0" fontId="11" fillId="0" borderId="18" xfId="0" applyFont="1" applyBorder="1" applyAlignment="1" applyProtection="1">
      <alignment horizontal="justify" vertical="top" wrapText="1"/>
      <protection locked="0"/>
    </xf>
    <xf numFmtId="164" fontId="21" fillId="0" borderId="18" xfId="0" applyNumberFormat="1" applyFont="1" applyBorder="1"/>
    <xf numFmtId="2" fontId="14" fillId="0" borderId="6" xfId="0" applyNumberFormat="1" applyFont="1" applyBorder="1" applyProtection="1">
      <protection locked="0"/>
    </xf>
    <xf numFmtId="164" fontId="14" fillId="0" borderId="6" xfId="0" applyNumberFormat="1" applyFont="1" applyBorder="1" applyProtection="1">
      <protection locked="0"/>
    </xf>
    <xf numFmtId="0" fontId="14" fillId="0" borderId="19" xfId="0" applyFont="1" applyBorder="1" applyProtection="1">
      <protection locked="0"/>
    </xf>
    <xf numFmtId="0" fontId="15" fillId="0" borderId="19" xfId="0" applyFont="1" applyBorder="1" applyProtection="1">
      <protection locked="0"/>
    </xf>
    <xf numFmtId="43" fontId="14" fillId="0" borderId="19" xfId="6" applyFont="1" applyBorder="1" applyProtection="1">
      <protection locked="0"/>
    </xf>
    <xf numFmtId="4" fontId="14" fillId="0" borderId="19" xfId="0" applyNumberFormat="1" applyFont="1" applyBorder="1" applyProtection="1">
      <protection locked="0"/>
    </xf>
    <xf numFmtId="164" fontId="15" fillId="0" borderId="19" xfId="0" applyNumberFormat="1" applyFont="1" applyBorder="1" applyProtection="1">
      <protection locked="0"/>
    </xf>
    <xf numFmtId="0" fontId="14" fillId="0" borderId="4" xfId="0" applyFont="1" applyBorder="1" applyProtection="1">
      <protection locked="0"/>
    </xf>
    <xf numFmtId="43" fontId="14" fillId="0" borderId="4" xfId="6" applyFont="1" applyBorder="1" applyProtection="1">
      <protection locked="0"/>
    </xf>
    <xf numFmtId="4" fontId="14" fillId="0" borderId="4" xfId="0" applyNumberFormat="1" applyFont="1" applyBorder="1" applyProtection="1">
      <protection locked="0"/>
    </xf>
    <xf numFmtId="164" fontId="27" fillId="0" borderId="4" xfId="0" applyNumberFormat="1" applyFont="1" applyBorder="1" applyProtection="1">
      <protection locked="0"/>
    </xf>
    <xf numFmtId="4" fontId="5" fillId="0" borderId="0" xfId="0" applyNumberFormat="1" applyFont="1" applyAlignment="1" applyProtection="1">
      <alignment horizontal="right" wrapText="1"/>
      <protection locked="0"/>
    </xf>
    <xf numFmtId="0" fontId="19" fillId="0" borderId="7"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12" xfId="0" applyFont="1" applyBorder="1" applyAlignment="1">
      <alignment horizontal="center"/>
    </xf>
    <xf numFmtId="0" fontId="21" fillId="0" borderId="0" xfId="0" applyFont="1" applyAlignment="1">
      <alignment horizontal="left"/>
    </xf>
    <xf numFmtId="0" fontId="16" fillId="0" borderId="0" xfId="1" applyFont="1" applyAlignment="1">
      <alignment horizontal="left" vertical="top"/>
    </xf>
    <xf numFmtId="0" fontId="15" fillId="0" borderId="0" xfId="0" applyFont="1" applyAlignment="1" applyProtection="1">
      <alignment horizontal="center"/>
      <protection locked="0"/>
    </xf>
    <xf numFmtId="0" fontId="6" fillId="0" borderId="5"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cellXfs>
  <cellStyles count="7">
    <cellStyle name="Comma" xfId="6" builtinId="3"/>
    <cellStyle name="Normal" xfId="0" builtinId="0"/>
    <cellStyle name="Normal 2" xfId="4" xr:uid="{200DE994-7FAC-4461-8C44-3DB73ECAE0F5}"/>
    <cellStyle name="Normal 3" xfId="5" xr:uid="{87C7CE1E-3C37-4037-AFCB-095CB3E7001B}"/>
    <cellStyle name="Normal 4" xfId="1" xr:uid="{00000000-0005-0000-0000-000001000000}"/>
    <cellStyle name="Normal 5" xfId="2" xr:uid="{0B341CB1-FEC6-4652-813E-883E6307E149}"/>
    <cellStyle name="Obično 2" xfId="3" xr:uid="{82C658BB-73DA-4C10-8768-3F4C300D80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9"/>
  <sheetViews>
    <sheetView view="pageBreakPreview" topLeftCell="A51" zoomScaleNormal="100" zoomScaleSheetLayoutView="100" workbookViewId="0">
      <selection activeCell="A9" sqref="A9"/>
    </sheetView>
  </sheetViews>
  <sheetFormatPr defaultRowHeight="15" x14ac:dyDescent="0.25"/>
  <cols>
    <col min="1" max="1" width="76.7109375" customWidth="1"/>
    <col min="5" max="5" width="9.140625" customWidth="1"/>
  </cols>
  <sheetData>
    <row r="1" spans="1:6" ht="18" x14ac:dyDescent="0.25">
      <c r="A1" s="164" t="s">
        <v>30</v>
      </c>
      <c r="B1" s="165"/>
      <c r="C1" s="165"/>
      <c r="D1" s="165"/>
      <c r="E1" s="165"/>
      <c r="F1" s="166"/>
    </row>
    <row r="2" spans="1:6" ht="18.75" thickBot="1" x14ac:dyDescent="0.3">
      <c r="A2" s="167" t="s">
        <v>31</v>
      </c>
      <c r="B2" s="168"/>
      <c r="C2" s="168"/>
      <c r="D2" s="168"/>
      <c r="E2" s="168"/>
      <c r="F2" s="169"/>
    </row>
    <row r="4" spans="1:6" ht="16.5" x14ac:dyDescent="0.3">
      <c r="A4" s="23" t="s">
        <v>32</v>
      </c>
      <c r="B4" s="170" t="s">
        <v>120</v>
      </c>
      <c r="C4" s="170"/>
      <c r="D4" s="170"/>
      <c r="E4" s="170"/>
    </row>
    <row r="5" spans="1:6" ht="16.5" x14ac:dyDescent="0.3">
      <c r="A5" s="24"/>
      <c r="B5" s="170"/>
      <c r="C5" s="170"/>
      <c r="D5" s="170"/>
      <c r="E5" s="170"/>
    </row>
    <row r="8" spans="1:6" ht="15.75" x14ac:dyDescent="0.25">
      <c r="A8" s="171" t="s">
        <v>33</v>
      </c>
      <c r="B8" s="171"/>
    </row>
    <row r="9" spans="1:6" ht="15.75" x14ac:dyDescent="0.25">
      <c r="A9" s="25"/>
      <c r="B9" s="25"/>
    </row>
    <row r="10" spans="1:6" ht="173.25" x14ac:dyDescent="0.25">
      <c r="A10" s="26" t="s">
        <v>64</v>
      </c>
      <c r="B10" s="25"/>
    </row>
    <row r="11" spans="1:6" ht="15.75" x14ac:dyDescent="0.25">
      <c r="A11" s="25"/>
      <c r="B11" s="25"/>
    </row>
    <row r="12" spans="1:6" ht="15.75" x14ac:dyDescent="0.25">
      <c r="A12" s="27"/>
      <c r="B12" s="25"/>
    </row>
    <row r="13" spans="1:6" ht="53.45" customHeight="1" x14ac:dyDescent="0.25">
      <c r="A13" s="117"/>
      <c r="B13" s="25"/>
    </row>
    <row r="14" spans="1:6" ht="157.5" x14ac:dyDescent="0.25">
      <c r="A14" s="27" t="s">
        <v>65</v>
      </c>
      <c r="B14" s="25"/>
    </row>
    <row r="15" spans="1:6" ht="15.75" x14ac:dyDescent="0.25">
      <c r="A15" s="28"/>
      <c r="B15" s="25"/>
    </row>
    <row r="16" spans="1:6" ht="94.5" x14ac:dyDescent="0.25">
      <c r="A16" s="29" t="s">
        <v>34</v>
      </c>
      <c r="B16" s="25"/>
    </row>
    <row r="17" spans="1:2" ht="15.75" x14ac:dyDescent="0.25">
      <c r="A17" s="29"/>
      <c r="B17" s="25"/>
    </row>
    <row r="18" spans="1:2" ht="94.5" x14ac:dyDescent="0.25">
      <c r="A18" s="29" t="s">
        <v>35</v>
      </c>
      <c r="B18" s="25"/>
    </row>
    <row r="19" spans="1:2" ht="15.75" x14ac:dyDescent="0.25">
      <c r="A19" s="28"/>
      <c r="B19" s="25"/>
    </row>
    <row r="20" spans="1:2" ht="126" x14ac:dyDescent="0.25">
      <c r="A20" s="29" t="s">
        <v>36</v>
      </c>
      <c r="B20" s="25"/>
    </row>
    <row r="21" spans="1:2" ht="15.75" x14ac:dyDescent="0.25">
      <c r="A21" s="29"/>
      <c r="B21" s="25"/>
    </row>
    <row r="22" spans="1:2" ht="15.75" x14ac:dyDescent="0.25">
      <c r="A22" s="28"/>
      <c r="B22" s="25"/>
    </row>
    <row r="23" spans="1:2" ht="110.25" x14ac:dyDescent="0.25">
      <c r="A23" s="26" t="s">
        <v>37</v>
      </c>
      <c r="B23" s="25"/>
    </row>
    <row r="24" spans="1:2" ht="15.75" x14ac:dyDescent="0.25">
      <c r="A24" s="25"/>
      <c r="B24" s="25"/>
    </row>
    <row r="25" spans="1:2" ht="47.25" x14ac:dyDescent="0.25">
      <c r="A25" s="29" t="s">
        <v>38</v>
      </c>
      <c r="B25" s="25"/>
    </row>
    <row r="26" spans="1:2" ht="15.75" x14ac:dyDescent="0.25">
      <c r="A26" s="29"/>
      <c r="B26" s="25"/>
    </row>
    <row r="27" spans="1:2" ht="173.25" x14ac:dyDescent="0.25">
      <c r="A27" s="27" t="s">
        <v>39</v>
      </c>
      <c r="B27" s="25"/>
    </row>
    <row r="28" spans="1:2" ht="31.5" x14ac:dyDescent="0.25">
      <c r="A28" s="27" t="s">
        <v>40</v>
      </c>
      <c r="B28" s="25"/>
    </row>
    <row r="29" spans="1:2" ht="63" x14ac:dyDescent="0.25">
      <c r="A29" s="27" t="s">
        <v>41</v>
      </c>
      <c r="B29" s="25"/>
    </row>
    <row r="30" spans="1:2" ht="15.75" x14ac:dyDescent="0.25">
      <c r="A30" s="28"/>
      <c r="B30" s="25"/>
    </row>
    <row r="31" spans="1:2" ht="141.75" x14ac:dyDescent="0.25">
      <c r="A31" s="29" t="s">
        <v>66</v>
      </c>
      <c r="B31" s="25"/>
    </row>
    <row r="32" spans="1:2" ht="15.75" x14ac:dyDescent="0.25">
      <c r="A32" s="25"/>
      <c r="B32" s="25"/>
    </row>
    <row r="33" spans="1:2" ht="63" x14ac:dyDescent="0.25">
      <c r="A33" s="29" t="s">
        <v>42</v>
      </c>
      <c r="B33" s="25"/>
    </row>
    <row r="34" spans="1:2" ht="15.75" x14ac:dyDescent="0.25">
      <c r="A34" s="29"/>
      <c r="B34" s="25"/>
    </row>
    <row r="35" spans="1:2" ht="110.25" x14ac:dyDescent="0.25">
      <c r="A35" s="92" t="s">
        <v>67</v>
      </c>
      <c r="B35" s="25"/>
    </row>
    <row r="36" spans="1:2" ht="15.75" x14ac:dyDescent="0.25">
      <c r="A36" s="28"/>
      <c r="B36" s="25"/>
    </row>
    <row r="37" spans="1:2" ht="63" x14ac:dyDescent="0.25">
      <c r="A37" s="93" t="s">
        <v>68</v>
      </c>
      <c r="B37" s="25"/>
    </row>
    <row r="38" spans="1:2" ht="47.25" x14ac:dyDescent="0.25">
      <c r="A38" s="29" t="s">
        <v>43</v>
      </c>
      <c r="B38" s="25"/>
    </row>
    <row r="39" spans="1:2" ht="15.75" x14ac:dyDescent="0.25">
      <c r="A39" s="25"/>
      <c r="B39" s="25"/>
    </row>
    <row r="40" spans="1:2" ht="94.5" x14ac:dyDescent="0.25">
      <c r="A40" s="29" t="s">
        <v>69</v>
      </c>
      <c r="B40" s="25"/>
    </row>
    <row r="41" spans="1:2" ht="37.5" customHeight="1" x14ac:dyDescent="0.25">
      <c r="A41" s="27" t="s">
        <v>44</v>
      </c>
    </row>
    <row r="42" spans="1:2" ht="78.75" x14ac:dyDescent="0.25">
      <c r="A42" s="29" t="s">
        <v>70</v>
      </c>
    </row>
    <row r="43" spans="1:2" ht="31.5" x14ac:dyDescent="0.25">
      <c r="A43" s="93" t="s">
        <v>71</v>
      </c>
    </row>
    <row r="44" spans="1:2" ht="47.25" x14ac:dyDescent="0.25">
      <c r="A44" s="29" t="s">
        <v>63</v>
      </c>
    </row>
    <row r="45" spans="1:2" ht="63" x14ac:dyDescent="0.25">
      <c r="A45" s="29" t="s">
        <v>45</v>
      </c>
    </row>
    <row r="46" spans="1:2" ht="47.25" x14ac:dyDescent="0.25">
      <c r="A46" s="29" t="s">
        <v>46</v>
      </c>
    </row>
    <row r="47" spans="1:2" ht="63" x14ac:dyDescent="0.25">
      <c r="A47" s="29" t="s">
        <v>72</v>
      </c>
    </row>
    <row r="48" spans="1:2" ht="47.25" x14ac:dyDescent="0.25">
      <c r="A48" s="29" t="s">
        <v>73</v>
      </c>
    </row>
    <row r="49" spans="1:1" ht="31.5" x14ac:dyDescent="0.25">
      <c r="A49" s="29" t="s">
        <v>47</v>
      </c>
    </row>
    <row r="50" spans="1:1" ht="15.75" x14ac:dyDescent="0.25">
      <c r="A50" s="29" t="s">
        <v>48</v>
      </c>
    </row>
    <row r="51" spans="1:1" ht="15.75" x14ac:dyDescent="0.25">
      <c r="A51" s="94" t="s">
        <v>74</v>
      </c>
    </row>
    <row r="52" spans="1:1" ht="78.75" x14ac:dyDescent="0.25">
      <c r="A52" s="29" t="s">
        <v>75</v>
      </c>
    </row>
    <row r="53" spans="1:1" ht="47.25" x14ac:dyDescent="0.25">
      <c r="A53" s="29" t="s">
        <v>49</v>
      </c>
    </row>
    <row r="54" spans="1:1" x14ac:dyDescent="0.25">
      <c r="A54" s="2"/>
    </row>
    <row r="55" spans="1:1" x14ac:dyDescent="0.25">
      <c r="A55" s="2"/>
    </row>
    <row r="56" spans="1:1" x14ac:dyDescent="0.25">
      <c r="A56" s="2"/>
    </row>
    <row r="57" spans="1:1" x14ac:dyDescent="0.25">
      <c r="A57" s="1"/>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sheetData>
  <mergeCells count="5">
    <mergeCell ref="A1:F1"/>
    <mergeCell ref="A2:F2"/>
    <mergeCell ref="B4:E4"/>
    <mergeCell ref="B5:E5"/>
    <mergeCell ref="A8:B8"/>
  </mergeCells>
  <pageMargins left="0.70866141732283472" right="0.70866141732283472" top="0.74803149606299213" bottom="0.74803149606299213" header="0.31496062992125984" footer="0.31496062992125984"/>
  <pageSetup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473D6-67ED-432E-A531-5B4D89D3494C}">
  <dimension ref="A1:O98"/>
  <sheetViews>
    <sheetView tabSelected="1" view="pageBreakPreview" zoomScaleNormal="100" zoomScaleSheetLayoutView="100" workbookViewId="0">
      <selection activeCell="B3" sqref="B3:E3"/>
    </sheetView>
  </sheetViews>
  <sheetFormatPr defaultRowHeight="15" x14ac:dyDescent="0.25"/>
  <cols>
    <col min="2" max="2" width="66.85546875" customWidth="1"/>
    <col min="3" max="3" width="10.5703125" style="104" bestFit="1" customWidth="1"/>
    <col min="4" max="4" width="18.7109375" customWidth="1"/>
    <col min="5" max="5" width="18.28515625" style="86" customWidth="1"/>
    <col min="6" max="6" width="18.42578125" style="20" customWidth="1"/>
  </cols>
  <sheetData>
    <row r="1" spans="1:15" ht="15.75" x14ac:dyDescent="0.25">
      <c r="A1" s="4" t="s">
        <v>0</v>
      </c>
      <c r="B1" s="5" t="s">
        <v>1</v>
      </c>
      <c r="C1" s="95" t="s">
        <v>2</v>
      </c>
      <c r="D1" s="6" t="s">
        <v>3</v>
      </c>
      <c r="E1" s="75" t="s">
        <v>4</v>
      </c>
      <c r="F1" s="110" t="s">
        <v>5</v>
      </c>
    </row>
    <row r="2" spans="1:15" ht="15" customHeight="1" x14ac:dyDescent="0.25">
      <c r="A2" s="7" t="s">
        <v>6</v>
      </c>
      <c r="B2" s="8" t="s">
        <v>77</v>
      </c>
      <c r="C2" s="96"/>
      <c r="D2" s="9"/>
      <c r="E2" s="76"/>
      <c r="F2" s="111"/>
    </row>
    <row r="3" spans="1:15" ht="368.25" customHeight="1" x14ac:dyDescent="0.25">
      <c r="A3" s="22"/>
      <c r="B3" s="173" t="s">
        <v>122</v>
      </c>
      <c r="C3" s="173"/>
      <c r="D3" s="173"/>
      <c r="E3" s="173"/>
      <c r="F3" s="121"/>
    </row>
    <row r="4" spans="1:15" ht="131.25" customHeight="1" x14ac:dyDescent="0.25">
      <c r="A4" s="10"/>
      <c r="B4" s="174" t="s">
        <v>121</v>
      </c>
      <c r="C4" s="174"/>
      <c r="D4" s="174"/>
      <c r="E4" s="174"/>
      <c r="F4" s="142"/>
    </row>
    <row r="5" spans="1:15" ht="87" customHeight="1" x14ac:dyDescent="0.3">
      <c r="A5" s="39" t="s">
        <v>7</v>
      </c>
      <c r="B5" s="40" t="s">
        <v>95</v>
      </c>
      <c r="C5" s="97">
        <v>1</v>
      </c>
      <c r="D5" s="41" t="s">
        <v>79</v>
      </c>
      <c r="E5" s="77">
        <v>0</v>
      </c>
      <c r="F5" s="42">
        <f>ROUND(C5*E5,2)</f>
        <v>0</v>
      </c>
    </row>
    <row r="6" spans="1:15" ht="102" customHeight="1" x14ac:dyDescent="0.3">
      <c r="A6" s="43" t="s">
        <v>50</v>
      </c>
      <c r="B6" s="44" t="s">
        <v>96</v>
      </c>
      <c r="C6" s="98">
        <v>1</v>
      </c>
      <c r="D6" s="45" t="s">
        <v>79</v>
      </c>
      <c r="E6" s="78">
        <v>0</v>
      </c>
      <c r="F6" s="122">
        <f t="shared" ref="F6:F10" si="0">ROUND(C6*E6,2)</f>
        <v>0</v>
      </c>
    </row>
    <row r="7" spans="1:15" ht="128.25" customHeight="1" x14ac:dyDescent="0.3">
      <c r="A7" s="43" t="s">
        <v>9</v>
      </c>
      <c r="B7" s="44" t="s">
        <v>97</v>
      </c>
      <c r="C7" s="98">
        <v>43</v>
      </c>
      <c r="D7" s="45" t="s">
        <v>12</v>
      </c>
      <c r="E7" s="78">
        <v>0</v>
      </c>
      <c r="F7" s="122">
        <f t="shared" si="0"/>
        <v>0</v>
      </c>
    </row>
    <row r="8" spans="1:15" ht="82.5" customHeight="1" x14ac:dyDescent="0.3">
      <c r="A8" s="43" t="s">
        <v>20</v>
      </c>
      <c r="B8" s="44" t="s">
        <v>98</v>
      </c>
      <c r="C8" s="98">
        <v>0.5</v>
      </c>
      <c r="D8" s="45" t="s">
        <v>10</v>
      </c>
      <c r="E8" s="78">
        <v>0</v>
      </c>
      <c r="F8" s="122">
        <f t="shared" si="0"/>
        <v>0</v>
      </c>
    </row>
    <row r="9" spans="1:15" ht="65.25" customHeight="1" x14ac:dyDescent="0.3">
      <c r="A9" s="43" t="s">
        <v>51</v>
      </c>
      <c r="B9" s="72" t="s">
        <v>99</v>
      </c>
      <c r="C9" s="98">
        <v>1</v>
      </c>
      <c r="D9" s="45" t="s">
        <v>8</v>
      </c>
      <c r="E9" s="78">
        <v>0</v>
      </c>
      <c r="F9" s="122">
        <f t="shared" si="0"/>
        <v>0</v>
      </c>
      <c r="L9" s="36"/>
      <c r="M9" s="36"/>
      <c r="N9" s="36"/>
      <c r="O9" s="36"/>
    </row>
    <row r="10" spans="1:15" ht="69.75" customHeight="1" thickBot="1" x14ac:dyDescent="0.35">
      <c r="A10" s="59" t="s">
        <v>78</v>
      </c>
      <c r="B10" s="73" t="s">
        <v>100</v>
      </c>
      <c r="C10" s="99">
        <v>1</v>
      </c>
      <c r="D10" s="60" t="s">
        <v>8</v>
      </c>
      <c r="E10" s="79">
        <v>0</v>
      </c>
      <c r="F10" s="124">
        <f t="shared" si="0"/>
        <v>0</v>
      </c>
      <c r="L10" s="36"/>
      <c r="M10" s="36"/>
      <c r="N10" s="36"/>
      <c r="O10" s="36"/>
    </row>
    <row r="11" spans="1:15" ht="16.5" x14ac:dyDescent="0.3">
      <c r="A11" s="34" t="s">
        <v>6</v>
      </c>
      <c r="B11" s="35" t="s">
        <v>19</v>
      </c>
      <c r="C11" s="100"/>
      <c r="D11" s="18"/>
      <c r="E11" s="80"/>
      <c r="F11" s="61">
        <f>SUM(F5:F10)</f>
        <v>0</v>
      </c>
    </row>
    <row r="12" spans="1:15" ht="16.5" x14ac:dyDescent="0.3">
      <c r="A12" s="32"/>
      <c r="B12" s="68"/>
      <c r="C12" s="101"/>
      <c r="D12" s="30"/>
      <c r="E12" s="81"/>
      <c r="F12" s="69"/>
    </row>
    <row r="13" spans="1:15" ht="15.75" x14ac:dyDescent="0.25">
      <c r="A13" s="4" t="s">
        <v>0</v>
      </c>
      <c r="B13" s="5" t="s">
        <v>1</v>
      </c>
      <c r="C13" s="95" t="s">
        <v>2</v>
      </c>
      <c r="D13" s="6" t="s">
        <v>3</v>
      </c>
      <c r="E13" s="75" t="s">
        <v>4</v>
      </c>
      <c r="F13" s="110" t="s">
        <v>5</v>
      </c>
    </row>
    <row r="14" spans="1:15" ht="15.75" x14ac:dyDescent="0.25">
      <c r="A14" s="7" t="s">
        <v>13</v>
      </c>
      <c r="B14" s="11" t="s">
        <v>80</v>
      </c>
      <c r="C14" s="96"/>
      <c r="D14" s="9"/>
      <c r="E14" s="76"/>
      <c r="F14" s="111"/>
    </row>
    <row r="15" spans="1:15" ht="245.25" customHeight="1" x14ac:dyDescent="0.25">
      <c r="A15" s="30"/>
      <c r="B15" s="173" t="s">
        <v>123</v>
      </c>
      <c r="C15" s="173"/>
      <c r="D15" s="173"/>
      <c r="E15" s="173"/>
      <c r="F15" s="33"/>
    </row>
    <row r="16" spans="1:15" ht="384.75" customHeight="1" x14ac:dyDescent="0.25">
      <c r="A16" s="18"/>
      <c r="B16" s="174" t="s">
        <v>124</v>
      </c>
      <c r="C16" s="174"/>
      <c r="D16" s="174"/>
      <c r="E16" s="174"/>
      <c r="F16" s="19"/>
    </row>
    <row r="17" spans="1:6" ht="56.25" customHeight="1" x14ac:dyDescent="0.25">
      <c r="A17" s="48" t="s">
        <v>21</v>
      </c>
      <c r="B17" s="49" t="s">
        <v>92</v>
      </c>
      <c r="C17" s="102">
        <v>2</v>
      </c>
      <c r="D17" s="50" t="s">
        <v>12</v>
      </c>
      <c r="E17" s="84">
        <v>0</v>
      </c>
      <c r="F17" s="51">
        <f>ROUND(C17*E17,2)</f>
        <v>0</v>
      </c>
    </row>
    <row r="18" spans="1:6" ht="86.25" customHeight="1" x14ac:dyDescent="0.25">
      <c r="A18" s="47" t="s">
        <v>22</v>
      </c>
      <c r="B18" s="44" t="s">
        <v>94</v>
      </c>
      <c r="C18" s="98">
        <v>0.85</v>
      </c>
      <c r="D18" s="50" t="s">
        <v>11</v>
      </c>
      <c r="E18" s="83">
        <v>0</v>
      </c>
      <c r="F18" s="123">
        <f t="shared" ref="F18:F21" si="1">ROUND(C18*E18,2)</f>
        <v>0</v>
      </c>
    </row>
    <row r="19" spans="1:6" ht="89.25" customHeight="1" x14ac:dyDescent="0.25">
      <c r="A19" s="48" t="s">
        <v>23</v>
      </c>
      <c r="B19" s="49" t="s">
        <v>89</v>
      </c>
      <c r="C19" s="98">
        <v>43</v>
      </c>
      <c r="D19" s="45" t="s">
        <v>12</v>
      </c>
      <c r="E19" s="83">
        <v>0</v>
      </c>
      <c r="F19" s="123">
        <f t="shared" ref="F19" si="2">ROUND(C19*E19,2)</f>
        <v>0</v>
      </c>
    </row>
    <row r="20" spans="1:6" ht="133.5" customHeight="1" x14ac:dyDescent="0.25">
      <c r="A20" s="48" t="s">
        <v>52</v>
      </c>
      <c r="B20" s="49" t="s">
        <v>90</v>
      </c>
      <c r="C20" s="102">
        <v>5.2</v>
      </c>
      <c r="D20" s="50" t="s">
        <v>10</v>
      </c>
      <c r="E20" s="84">
        <v>0</v>
      </c>
      <c r="F20" s="123">
        <f t="shared" si="1"/>
        <v>0</v>
      </c>
    </row>
    <row r="21" spans="1:6" ht="74.25" customHeight="1" thickBot="1" x14ac:dyDescent="0.3">
      <c r="A21" s="63" t="s">
        <v>53</v>
      </c>
      <c r="B21" s="67" t="s">
        <v>91</v>
      </c>
      <c r="C21" s="103">
        <v>43</v>
      </c>
      <c r="D21" s="45" t="s">
        <v>12</v>
      </c>
      <c r="E21" s="85">
        <v>0</v>
      </c>
      <c r="F21" s="125">
        <f t="shared" si="1"/>
        <v>0</v>
      </c>
    </row>
    <row r="22" spans="1:6" ht="15.75" x14ac:dyDescent="0.25">
      <c r="A22" s="143" t="str">
        <f>A14</f>
        <v>II.</v>
      </c>
      <c r="B22" s="144" t="str">
        <f>B14&amp; " SVEUKUPNO"</f>
        <v>ZIDARSKI I BETONSKI RADOVI SVEUKUPNO</v>
      </c>
      <c r="C22" s="145"/>
      <c r="D22" s="146"/>
      <c r="E22" s="147"/>
      <c r="F22" s="148">
        <f>SUM(F17:F21)</f>
        <v>0</v>
      </c>
    </row>
    <row r="23" spans="1:6" ht="15.75" x14ac:dyDescent="0.25">
      <c r="A23" s="22"/>
      <c r="B23" s="74"/>
    </row>
    <row r="24" spans="1:6" ht="15.75" x14ac:dyDescent="0.25">
      <c r="A24" s="4" t="s">
        <v>0</v>
      </c>
      <c r="B24" s="5" t="s">
        <v>1</v>
      </c>
      <c r="C24" s="95" t="s">
        <v>2</v>
      </c>
      <c r="D24" s="6" t="s">
        <v>3</v>
      </c>
      <c r="E24" s="75" t="s">
        <v>4</v>
      </c>
      <c r="F24" s="110" t="s">
        <v>5</v>
      </c>
    </row>
    <row r="25" spans="1:6" ht="15.75" x14ac:dyDescent="0.25">
      <c r="A25" s="7" t="s">
        <v>14</v>
      </c>
      <c r="B25" s="21" t="s">
        <v>81</v>
      </c>
      <c r="C25" s="100"/>
      <c r="D25" s="18"/>
      <c r="E25" s="80"/>
      <c r="F25" s="19"/>
    </row>
    <row r="26" spans="1:6" ht="212.25" customHeight="1" x14ac:dyDescent="0.25">
      <c r="A26" s="62"/>
      <c r="B26" s="173" t="s">
        <v>127</v>
      </c>
      <c r="C26" s="173"/>
      <c r="D26" s="173"/>
      <c r="E26" s="173"/>
    </row>
    <row r="27" spans="1:6" ht="272.25" customHeight="1" x14ac:dyDescent="0.25">
      <c r="A27" s="22"/>
      <c r="B27" s="177" t="s">
        <v>128</v>
      </c>
      <c r="C27" s="177"/>
      <c r="D27" s="177"/>
      <c r="E27" s="177"/>
    </row>
    <row r="28" spans="1:6" ht="132.75" customHeight="1" x14ac:dyDescent="0.25">
      <c r="A28" s="10"/>
      <c r="B28" s="174" t="s">
        <v>129</v>
      </c>
      <c r="C28" s="174"/>
      <c r="D28" s="174"/>
      <c r="E28" s="174"/>
      <c r="F28" s="19"/>
    </row>
    <row r="29" spans="1:6" ht="94.5" x14ac:dyDescent="0.25">
      <c r="A29" s="48" t="s">
        <v>24</v>
      </c>
      <c r="B29" s="119" t="s">
        <v>93</v>
      </c>
      <c r="C29" s="102">
        <v>43</v>
      </c>
      <c r="D29" s="50" t="s">
        <v>12</v>
      </c>
      <c r="E29" s="84">
        <v>0</v>
      </c>
      <c r="F29" s="51">
        <f>ROUND(C29*E29,2)</f>
        <v>0</v>
      </c>
    </row>
    <row r="30" spans="1:6" ht="87.75" customHeight="1" thickBot="1" x14ac:dyDescent="0.3">
      <c r="A30" s="48" t="s">
        <v>54</v>
      </c>
      <c r="B30" s="52" t="s">
        <v>88</v>
      </c>
      <c r="C30" s="102">
        <v>43</v>
      </c>
      <c r="D30" s="45" t="s">
        <v>12</v>
      </c>
      <c r="E30" s="84">
        <v>0</v>
      </c>
      <c r="F30" s="51">
        <f>ROUND(C30*E30,2)</f>
        <v>0</v>
      </c>
    </row>
    <row r="31" spans="1:6" ht="15.75" x14ac:dyDescent="0.25">
      <c r="A31" s="143" t="s">
        <v>14</v>
      </c>
      <c r="B31" s="144" t="str">
        <f>B25&amp; " SVEUKUPNO"</f>
        <v>SOBOSLIKARSKI RADOVI SVEUKUPNO</v>
      </c>
      <c r="C31" s="145"/>
      <c r="D31" s="146"/>
      <c r="E31" s="147"/>
      <c r="F31" s="148">
        <f>SUM(F29:F30)</f>
        <v>0</v>
      </c>
    </row>
    <row r="33" spans="1:6" ht="15.75" x14ac:dyDescent="0.25">
      <c r="A33" s="4" t="s">
        <v>0</v>
      </c>
      <c r="B33" s="5" t="s">
        <v>1</v>
      </c>
      <c r="C33" s="95" t="s">
        <v>2</v>
      </c>
      <c r="D33" s="6" t="s">
        <v>3</v>
      </c>
      <c r="E33" s="75" t="s">
        <v>4</v>
      </c>
      <c r="F33" s="110" t="s">
        <v>5</v>
      </c>
    </row>
    <row r="34" spans="1:6" ht="15.75" x14ac:dyDescent="0.25">
      <c r="A34" s="7" t="s">
        <v>15</v>
      </c>
      <c r="B34" s="8" t="s">
        <v>82</v>
      </c>
      <c r="C34" s="96"/>
      <c r="D34" s="9"/>
      <c r="E34" s="76"/>
      <c r="F34" s="111"/>
    </row>
    <row r="35" spans="1:6" ht="108" customHeight="1" x14ac:dyDescent="0.25">
      <c r="A35" s="22"/>
      <c r="B35" s="175" t="s">
        <v>126</v>
      </c>
      <c r="C35" s="176"/>
      <c r="D35" s="176"/>
      <c r="E35" s="176"/>
      <c r="F35" s="121"/>
    </row>
    <row r="36" spans="1:6" ht="189.75" thickBot="1" x14ac:dyDescent="0.3">
      <c r="A36" s="39" t="s">
        <v>25</v>
      </c>
      <c r="B36" s="40" t="s">
        <v>147</v>
      </c>
      <c r="C36" s="97">
        <v>1</v>
      </c>
      <c r="D36" s="41" t="s">
        <v>8</v>
      </c>
      <c r="E36" s="82">
        <v>0</v>
      </c>
      <c r="F36" s="46">
        <f>ROUND(C36*E36,2)</f>
        <v>0</v>
      </c>
    </row>
    <row r="37" spans="1:6" ht="16.5" x14ac:dyDescent="0.3">
      <c r="A37" s="149" t="s">
        <v>15</v>
      </c>
      <c r="B37" s="150" t="s">
        <v>83</v>
      </c>
      <c r="C37" s="145"/>
      <c r="D37" s="146"/>
      <c r="E37" s="147"/>
      <c r="F37" s="151">
        <f>SUM(F36:F36)</f>
        <v>0</v>
      </c>
    </row>
    <row r="38" spans="1:6" ht="16.5" x14ac:dyDescent="0.3">
      <c r="A38" s="54"/>
      <c r="B38" s="70"/>
      <c r="F38" s="71"/>
    </row>
    <row r="39" spans="1:6" ht="15.75" x14ac:dyDescent="0.25">
      <c r="A39" s="4" t="s">
        <v>0</v>
      </c>
      <c r="B39" s="5" t="s">
        <v>1</v>
      </c>
      <c r="C39" s="95" t="s">
        <v>2</v>
      </c>
      <c r="D39" s="6" t="s">
        <v>3</v>
      </c>
      <c r="E39" s="75" t="s">
        <v>4</v>
      </c>
      <c r="F39" s="110" t="s">
        <v>5</v>
      </c>
    </row>
    <row r="40" spans="1:6" ht="15.75" x14ac:dyDescent="0.25">
      <c r="A40" s="12" t="s">
        <v>16</v>
      </c>
      <c r="B40" s="64" t="s">
        <v>84</v>
      </c>
      <c r="C40" s="105"/>
      <c r="D40" s="65"/>
      <c r="E40" s="87"/>
      <c r="F40" s="112"/>
    </row>
    <row r="41" spans="1:6" ht="132" customHeight="1" x14ac:dyDescent="0.25">
      <c r="A41" s="62"/>
      <c r="B41" s="175" t="s">
        <v>125</v>
      </c>
      <c r="C41" s="176"/>
      <c r="D41" s="176"/>
      <c r="E41" s="176"/>
      <c r="F41" s="112"/>
    </row>
    <row r="42" spans="1:6" ht="99.75" customHeight="1" x14ac:dyDescent="0.25">
      <c r="A42" s="39" t="s">
        <v>26</v>
      </c>
      <c r="B42" s="40" t="s">
        <v>101</v>
      </c>
      <c r="C42" s="97">
        <v>1</v>
      </c>
      <c r="D42" s="41" t="s">
        <v>8</v>
      </c>
      <c r="E42" s="82">
        <v>0</v>
      </c>
      <c r="F42" s="46">
        <f>ROUND(C42*E42,2)</f>
        <v>0</v>
      </c>
    </row>
    <row r="43" spans="1:6" ht="99" customHeight="1" x14ac:dyDescent="0.25">
      <c r="A43" s="43" t="s">
        <v>55</v>
      </c>
      <c r="B43" s="118" t="s">
        <v>102</v>
      </c>
      <c r="C43" s="98">
        <v>1</v>
      </c>
      <c r="D43" t="s">
        <v>8</v>
      </c>
      <c r="E43" s="83">
        <v>0</v>
      </c>
      <c r="F43" s="123">
        <f>ROUND(C43*E43,2)</f>
        <v>0</v>
      </c>
    </row>
    <row r="44" spans="1:6" ht="94.5" x14ac:dyDescent="0.25">
      <c r="A44" s="66" t="s">
        <v>56</v>
      </c>
      <c r="B44" s="44" t="s">
        <v>103</v>
      </c>
      <c r="C44" s="98">
        <v>1</v>
      </c>
      <c r="D44" s="53" t="s">
        <v>8</v>
      </c>
      <c r="E44" s="85">
        <v>0</v>
      </c>
      <c r="F44" s="123">
        <f>ROUND(C44*E44,2)</f>
        <v>0</v>
      </c>
    </row>
    <row r="45" spans="1:6" ht="78.75" x14ac:dyDescent="0.25">
      <c r="A45" s="66" t="s">
        <v>76</v>
      </c>
      <c r="B45" s="126" t="s">
        <v>104</v>
      </c>
      <c r="C45" s="115">
        <v>1</v>
      </c>
      <c r="D45" s="116" t="s">
        <v>8</v>
      </c>
      <c r="E45" s="130">
        <v>0</v>
      </c>
      <c r="F45" s="123">
        <f>ROUND(C45*E45,2)</f>
        <v>0</v>
      </c>
    </row>
    <row r="46" spans="1:6" ht="126.75" thickBot="1" x14ac:dyDescent="0.3">
      <c r="A46" s="59" t="s">
        <v>132</v>
      </c>
      <c r="B46" s="114" t="s">
        <v>133</v>
      </c>
      <c r="C46" s="127">
        <v>1</v>
      </c>
      <c r="D46" s="128" t="s">
        <v>8</v>
      </c>
      <c r="E46" s="129">
        <v>0</v>
      </c>
      <c r="F46" s="125">
        <f>ROUND(C46*E46,2)</f>
        <v>0</v>
      </c>
    </row>
    <row r="47" spans="1:6" ht="15.75" x14ac:dyDescent="0.25">
      <c r="A47" s="149" t="s">
        <v>16</v>
      </c>
      <c r="B47" s="150" t="s">
        <v>85</v>
      </c>
      <c r="C47" s="145"/>
      <c r="D47" s="146"/>
      <c r="E47" s="147"/>
      <c r="F47" s="148">
        <f>SUM(F42:F46)</f>
        <v>0</v>
      </c>
    </row>
    <row r="49" spans="1:6" ht="15.75" x14ac:dyDescent="0.25">
      <c r="A49" s="4" t="s">
        <v>0</v>
      </c>
      <c r="B49" s="5" t="s">
        <v>1</v>
      </c>
      <c r="C49" s="95" t="s">
        <v>2</v>
      </c>
      <c r="D49" s="6" t="s">
        <v>3</v>
      </c>
      <c r="E49" s="75" t="s">
        <v>4</v>
      </c>
      <c r="F49" s="110" t="s">
        <v>5</v>
      </c>
    </row>
    <row r="50" spans="1:6" ht="15.75" x14ac:dyDescent="0.25">
      <c r="A50" s="7" t="s">
        <v>27</v>
      </c>
      <c r="B50" s="8" t="s">
        <v>144</v>
      </c>
      <c r="C50" s="96"/>
      <c r="D50" s="9"/>
      <c r="E50" s="76"/>
      <c r="F50" s="111"/>
    </row>
    <row r="51" spans="1:6" ht="305.25" customHeight="1" thickBot="1" x14ac:dyDescent="0.3">
      <c r="A51" s="32" t="s">
        <v>28</v>
      </c>
      <c r="B51" s="131" t="s">
        <v>146</v>
      </c>
      <c r="C51" s="132">
        <v>6.5</v>
      </c>
      <c r="D51" t="s">
        <v>12</v>
      </c>
      <c r="E51" s="133">
        <v>0</v>
      </c>
      <c r="F51" s="20">
        <f>ROUND(C51*E51,2)</f>
        <v>0</v>
      </c>
    </row>
    <row r="52" spans="1:6" ht="15.75" x14ac:dyDescent="0.25">
      <c r="A52" s="149" t="s">
        <v>27</v>
      </c>
      <c r="B52" s="150" t="s">
        <v>145</v>
      </c>
      <c r="C52" s="145"/>
      <c r="D52" s="146"/>
      <c r="E52" s="147"/>
      <c r="F52" s="148">
        <f>SUM(F51:F51)</f>
        <v>0</v>
      </c>
    </row>
    <row r="54" spans="1:6" ht="15.75" x14ac:dyDescent="0.25">
      <c r="A54" s="4" t="s">
        <v>0</v>
      </c>
      <c r="B54" s="5" t="s">
        <v>1</v>
      </c>
      <c r="C54" s="95" t="s">
        <v>2</v>
      </c>
      <c r="D54" s="6" t="s">
        <v>3</v>
      </c>
      <c r="E54" s="75" t="s">
        <v>4</v>
      </c>
      <c r="F54" s="110" t="s">
        <v>5</v>
      </c>
    </row>
    <row r="55" spans="1:6" ht="15.75" x14ac:dyDescent="0.25">
      <c r="A55" s="7" t="s">
        <v>29</v>
      </c>
      <c r="B55" s="8" t="s">
        <v>86</v>
      </c>
      <c r="C55" s="96"/>
      <c r="D55" s="9"/>
      <c r="E55" s="76"/>
      <c r="F55" s="111"/>
    </row>
    <row r="56" spans="1:6" ht="79.5" customHeight="1" x14ac:dyDescent="0.25">
      <c r="A56" s="55" t="s">
        <v>57</v>
      </c>
      <c r="B56" s="56" t="s">
        <v>105</v>
      </c>
      <c r="C56" s="106">
        <v>2</v>
      </c>
      <c r="D56" s="57" t="s">
        <v>79</v>
      </c>
      <c r="E56" s="88">
        <v>0</v>
      </c>
      <c r="F56" s="141">
        <f t="shared" ref="F56" si="3">ROUND(C56*E56,2)</f>
        <v>0</v>
      </c>
    </row>
    <row r="57" spans="1:6" ht="72" customHeight="1" x14ac:dyDescent="0.25">
      <c r="A57" s="66" t="s">
        <v>58</v>
      </c>
      <c r="B57" s="134" t="s">
        <v>106</v>
      </c>
      <c r="C57" s="135"/>
      <c r="D57" s="136"/>
      <c r="E57" s="137"/>
      <c r="F57" s="138"/>
    </row>
    <row r="58" spans="1:6" ht="19.5" customHeight="1" x14ac:dyDescent="0.25">
      <c r="A58" s="54"/>
      <c r="B58" s="134" t="s">
        <v>107</v>
      </c>
      <c r="C58" s="135">
        <v>20</v>
      </c>
      <c r="D58" s="136" t="s">
        <v>10</v>
      </c>
      <c r="E58" s="139">
        <v>0</v>
      </c>
      <c r="F58" s="31">
        <f>ROUND(C58*E58,2)</f>
        <v>0</v>
      </c>
    </row>
    <row r="59" spans="1:6" ht="19.5" customHeight="1" x14ac:dyDescent="0.25">
      <c r="A59" s="54"/>
      <c r="B59" s="134" t="s">
        <v>108</v>
      </c>
      <c r="C59" s="135">
        <v>2</v>
      </c>
      <c r="D59" s="136" t="s">
        <v>8</v>
      </c>
      <c r="E59" s="139">
        <v>0</v>
      </c>
      <c r="F59" s="31">
        <f>ROUND(C59*E59,2)</f>
        <v>0</v>
      </c>
    </row>
    <row r="60" spans="1:6" ht="19.5" customHeight="1" x14ac:dyDescent="0.25">
      <c r="A60" s="54"/>
      <c r="B60" s="134" t="s">
        <v>109</v>
      </c>
      <c r="C60" s="135">
        <v>2</v>
      </c>
      <c r="D60" s="136" t="s">
        <v>8</v>
      </c>
      <c r="E60" s="139">
        <v>0</v>
      </c>
      <c r="F60" s="31">
        <f>ROUND(C60*E60,2)</f>
        <v>0</v>
      </c>
    </row>
    <row r="61" spans="1:6" ht="19.5" customHeight="1" x14ac:dyDescent="0.25">
      <c r="A61" s="54"/>
      <c r="B61" s="134" t="s">
        <v>110</v>
      </c>
      <c r="C61" s="135">
        <v>1</v>
      </c>
      <c r="D61" s="136" t="s">
        <v>8</v>
      </c>
      <c r="E61" s="139">
        <v>0</v>
      </c>
      <c r="F61" s="31">
        <f>ROUND(C61*E61,2)</f>
        <v>0</v>
      </c>
    </row>
    <row r="62" spans="1:6" ht="19.5" customHeight="1" x14ac:dyDescent="0.25">
      <c r="A62" s="55"/>
      <c r="B62" s="56" t="s">
        <v>135</v>
      </c>
      <c r="C62" s="106">
        <v>2</v>
      </c>
      <c r="D62" s="57" t="s">
        <v>8</v>
      </c>
      <c r="E62" s="88">
        <v>0</v>
      </c>
      <c r="F62" s="58">
        <f>ROUND(C62*E62,2)</f>
        <v>0</v>
      </c>
    </row>
    <row r="63" spans="1:6" ht="69" customHeight="1" x14ac:dyDescent="0.25">
      <c r="A63" s="55" t="s">
        <v>136</v>
      </c>
      <c r="B63" s="56" t="s">
        <v>111</v>
      </c>
      <c r="C63" s="106">
        <v>20</v>
      </c>
      <c r="D63" s="57" t="s">
        <v>10</v>
      </c>
      <c r="E63" s="88">
        <v>0</v>
      </c>
      <c r="F63" s="58">
        <f t="shared" ref="F63" si="4">ROUND(C63*E63,2)</f>
        <v>0</v>
      </c>
    </row>
    <row r="64" spans="1:6" ht="24.75" customHeight="1" x14ac:dyDescent="0.25">
      <c r="A64" s="54" t="s">
        <v>137</v>
      </c>
      <c r="B64" s="134" t="s">
        <v>112</v>
      </c>
      <c r="C64" s="135"/>
      <c r="D64" s="136"/>
      <c r="E64" s="137"/>
      <c r="F64" s="31"/>
    </row>
    <row r="65" spans="1:6" ht="24.75" customHeight="1" x14ac:dyDescent="0.25">
      <c r="A65" s="54"/>
      <c r="B65" s="134" t="s">
        <v>130</v>
      </c>
      <c r="C65" s="135">
        <v>20</v>
      </c>
      <c r="D65" s="136" t="s">
        <v>10</v>
      </c>
      <c r="E65" s="139">
        <v>0</v>
      </c>
      <c r="F65" s="31">
        <f t="shared" ref="F65:F66" si="5">ROUND(C65*E65,2)</f>
        <v>0</v>
      </c>
    </row>
    <row r="66" spans="1:6" ht="24.75" customHeight="1" x14ac:dyDescent="0.25">
      <c r="A66" s="55"/>
      <c r="B66" s="56" t="s">
        <v>134</v>
      </c>
      <c r="C66" s="106">
        <v>2</v>
      </c>
      <c r="D66" s="57" t="s">
        <v>8</v>
      </c>
      <c r="E66" s="88">
        <v>0</v>
      </c>
      <c r="F66" s="58">
        <f t="shared" si="5"/>
        <v>0</v>
      </c>
    </row>
    <row r="67" spans="1:6" ht="39.75" customHeight="1" x14ac:dyDescent="0.25">
      <c r="A67" s="54" t="s">
        <v>59</v>
      </c>
      <c r="B67" s="134" t="s">
        <v>131</v>
      </c>
      <c r="C67" s="135"/>
      <c r="D67" s="136"/>
      <c r="E67" s="139"/>
      <c r="F67" s="31"/>
    </row>
    <row r="68" spans="1:6" ht="20.25" customHeight="1" x14ac:dyDescent="0.25">
      <c r="A68" s="54"/>
      <c r="B68" s="134" t="s">
        <v>113</v>
      </c>
      <c r="C68" s="135">
        <v>10</v>
      </c>
      <c r="D68" s="136" t="s">
        <v>10</v>
      </c>
      <c r="E68" s="139">
        <v>0</v>
      </c>
      <c r="F68" s="31">
        <f t="shared" ref="F68:F69" si="6">ROUND(C68*E68,2)</f>
        <v>0</v>
      </c>
    </row>
    <row r="69" spans="1:6" ht="20.25" customHeight="1" x14ac:dyDescent="0.25">
      <c r="A69" s="55"/>
      <c r="B69" s="56" t="s">
        <v>114</v>
      </c>
      <c r="C69" s="106">
        <v>10</v>
      </c>
      <c r="D69" s="57" t="s">
        <v>10</v>
      </c>
      <c r="E69" s="88">
        <v>0</v>
      </c>
      <c r="F69" s="58">
        <f t="shared" si="6"/>
        <v>0</v>
      </c>
    </row>
    <row r="70" spans="1:6" ht="54.75" customHeight="1" x14ac:dyDescent="0.25">
      <c r="A70" s="54" t="s">
        <v>60</v>
      </c>
      <c r="B70" s="140" t="s">
        <v>115</v>
      </c>
      <c r="C70" s="135"/>
      <c r="D70" s="136"/>
      <c r="E70" s="139"/>
      <c r="F70" s="31"/>
    </row>
    <row r="71" spans="1:6" ht="21" customHeight="1" x14ac:dyDescent="0.25">
      <c r="A71" s="54"/>
      <c r="B71" s="134" t="s">
        <v>116</v>
      </c>
      <c r="C71" s="135">
        <v>1</v>
      </c>
      <c r="D71" s="136" t="s">
        <v>8</v>
      </c>
      <c r="E71" s="139">
        <v>0</v>
      </c>
      <c r="F71" s="31">
        <f t="shared" ref="F71:F72" si="7">ROUND(C71*E71,2)</f>
        <v>0</v>
      </c>
    </row>
    <row r="72" spans="1:6" ht="21" customHeight="1" x14ac:dyDescent="0.25">
      <c r="A72" s="55"/>
      <c r="B72" s="120" t="s">
        <v>117</v>
      </c>
      <c r="C72" s="106">
        <v>2</v>
      </c>
      <c r="D72" s="57" t="s">
        <v>8</v>
      </c>
      <c r="E72" s="88">
        <v>0</v>
      </c>
      <c r="F72" s="58">
        <f t="shared" si="7"/>
        <v>0</v>
      </c>
    </row>
    <row r="73" spans="1:6" ht="181.5" customHeight="1" x14ac:dyDescent="0.25">
      <c r="A73" s="55" t="s">
        <v>61</v>
      </c>
      <c r="B73" s="56" t="s">
        <v>119</v>
      </c>
      <c r="C73" s="106">
        <v>2</v>
      </c>
      <c r="D73" s="57" t="s">
        <v>8</v>
      </c>
      <c r="E73" s="88">
        <v>0</v>
      </c>
      <c r="F73" s="58">
        <f t="shared" ref="F73" si="8">ROUND(C73*E73,2)</f>
        <v>0</v>
      </c>
    </row>
    <row r="74" spans="1:6" ht="146.25" customHeight="1" thickBot="1" x14ac:dyDescent="0.3">
      <c r="A74" s="55" t="s">
        <v>138</v>
      </c>
      <c r="B74" s="56" t="s">
        <v>118</v>
      </c>
      <c r="C74" s="106">
        <v>1</v>
      </c>
      <c r="D74" s="57" t="s">
        <v>8</v>
      </c>
      <c r="E74" s="88">
        <v>0</v>
      </c>
      <c r="F74" s="58">
        <f t="shared" ref="F74" si="9">ROUND(C74*E74,2)</f>
        <v>0</v>
      </c>
    </row>
    <row r="75" spans="1:6" ht="16.5" x14ac:dyDescent="0.3">
      <c r="A75" s="149" t="s">
        <v>29</v>
      </c>
      <c r="B75" s="150" t="s">
        <v>87</v>
      </c>
      <c r="C75" s="145"/>
      <c r="D75" s="146"/>
      <c r="E75" s="147"/>
      <c r="F75" s="151">
        <f>SUM(F56:F74)</f>
        <v>0</v>
      </c>
    </row>
    <row r="76" spans="1:6" ht="16.5" x14ac:dyDescent="0.3">
      <c r="A76" s="54"/>
      <c r="B76" s="70"/>
      <c r="C76" s="132"/>
      <c r="F76" s="71"/>
    </row>
    <row r="77" spans="1:6" ht="15.75" x14ac:dyDescent="0.25">
      <c r="A77" s="4" t="s">
        <v>0</v>
      </c>
      <c r="B77" s="5" t="s">
        <v>1</v>
      </c>
      <c r="C77" s="95" t="s">
        <v>2</v>
      </c>
      <c r="D77" s="6" t="s">
        <v>3</v>
      </c>
      <c r="E77" s="75" t="s">
        <v>4</v>
      </c>
      <c r="F77" s="110" t="s">
        <v>5</v>
      </c>
    </row>
    <row r="78" spans="1:6" ht="15.75" x14ac:dyDescent="0.25">
      <c r="A78" s="7" t="s">
        <v>140</v>
      </c>
      <c r="B78" s="8" t="s">
        <v>139</v>
      </c>
      <c r="C78" s="96"/>
      <c r="D78" s="9"/>
      <c r="E78" s="76"/>
      <c r="F78" s="111"/>
    </row>
    <row r="79" spans="1:6" ht="48" thickBot="1" x14ac:dyDescent="0.3">
      <c r="A79" s="55" t="s">
        <v>141</v>
      </c>
      <c r="B79" s="56" t="s">
        <v>143</v>
      </c>
      <c r="C79" s="106">
        <v>1</v>
      </c>
      <c r="D79" s="57" t="s">
        <v>79</v>
      </c>
      <c r="E79" s="88">
        <v>0</v>
      </c>
      <c r="F79" s="141">
        <f t="shared" ref="F79" si="10">ROUND(C79*E79,2)</f>
        <v>0</v>
      </c>
    </row>
    <row r="80" spans="1:6" ht="16.5" x14ac:dyDescent="0.3">
      <c r="A80" s="149" t="s">
        <v>140</v>
      </c>
      <c r="B80" s="150" t="s">
        <v>142</v>
      </c>
      <c r="C80" s="145"/>
      <c r="D80" s="146"/>
      <c r="E80" s="147"/>
      <c r="F80" s="151">
        <f>SUM(F79)</f>
        <v>0</v>
      </c>
    </row>
    <row r="81" spans="1:7" ht="15.75" x14ac:dyDescent="0.25">
      <c r="A81" s="54"/>
      <c r="B81" s="134"/>
      <c r="C81" s="135"/>
      <c r="D81" s="136"/>
      <c r="E81" s="163"/>
      <c r="F81" s="31"/>
    </row>
    <row r="83" spans="1:7" ht="18" x14ac:dyDescent="0.25">
      <c r="A83" s="172" t="s">
        <v>17</v>
      </c>
      <c r="B83" s="172"/>
      <c r="C83" s="172"/>
      <c r="D83" s="172"/>
      <c r="E83" s="172"/>
      <c r="F83" s="172"/>
      <c r="G83" s="37"/>
    </row>
    <row r="84" spans="1:7" ht="18" x14ac:dyDescent="0.25">
      <c r="A84" s="38"/>
      <c r="B84" s="38"/>
      <c r="C84" s="107"/>
      <c r="D84" s="38"/>
      <c r="E84" s="89"/>
      <c r="F84" s="113"/>
      <c r="G84" s="37"/>
    </row>
    <row r="85" spans="1:7" ht="18" x14ac:dyDescent="0.25">
      <c r="A85" s="38"/>
      <c r="B85" s="38"/>
      <c r="C85" s="107"/>
      <c r="D85" s="38"/>
      <c r="E85" s="89"/>
      <c r="F85" s="113"/>
      <c r="G85" s="37"/>
    </row>
    <row r="86" spans="1:7" ht="18" x14ac:dyDescent="0.25">
      <c r="A86" s="38"/>
      <c r="B86" s="38"/>
      <c r="C86" s="107"/>
      <c r="D86" s="38"/>
      <c r="E86" s="89"/>
      <c r="F86" s="113"/>
      <c r="G86" s="37"/>
    </row>
    <row r="87" spans="1:7" ht="18" x14ac:dyDescent="0.25">
      <c r="A87" s="13"/>
      <c r="B87" s="13"/>
      <c r="C87" s="108"/>
      <c r="D87" s="13"/>
      <c r="E87" s="90"/>
      <c r="F87" s="16"/>
      <c r="G87" s="13"/>
    </row>
    <row r="88" spans="1:7" ht="18" x14ac:dyDescent="0.25">
      <c r="A88" s="14" t="str">
        <f>ROMAN(1)</f>
        <v>I</v>
      </c>
      <c r="B88" s="13" t="str">
        <f>B2</f>
        <v>PRIPREMNI I DEMONTAŽNI RADOVI</v>
      </c>
      <c r="C88" s="108"/>
      <c r="D88" s="13"/>
      <c r="E88" s="90"/>
      <c r="F88" s="16">
        <f>F11</f>
        <v>0</v>
      </c>
    </row>
    <row r="89" spans="1:7" ht="18" x14ac:dyDescent="0.25">
      <c r="A89" s="14" t="str">
        <f>ROMAN(2)</f>
        <v>II</v>
      </c>
      <c r="B89" s="13" t="str">
        <f>B14</f>
        <v>ZIDARSKI I BETONSKI RADOVI</v>
      </c>
      <c r="C89" s="108"/>
      <c r="D89" s="13"/>
      <c r="E89" s="90"/>
      <c r="F89" s="16">
        <f>F22</f>
        <v>0</v>
      </c>
    </row>
    <row r="90" spans="1:7" ht="18" x14ac:dyDescent="0.25">
      <c r="A90" s="14" t="str">
        <f>ROMAN(3)</f>
        <v>III</v>
      </c>
      <c r="B90" s="13" t="str">
        <f>B25</f>
        <v>SOBOSLIKARSKI RADOVI</v>
      </c>
      <c r="C90" s="108"/>
      <c r="D90" s="13"/>
      <c r="E90" s="90"/>
      <c r="F90" s="16">
        <f>F31</f>
        <v>0</v>
      </c>
    </row>
    <row r="91" spans="1:7" ht="18" x14ac:dyDescent="0.25">
      <c r="A91" s="14" t="str">
        <f>ROMAN(4)</f>
        <v>IV</v>
      </c>
      <c r="B91" s="13" t="str">
        <f>B34</f>
        <v>STOLARSKI RADOVI</v>
      </c>
      <c r="C91" s="108"/>
      <c r="D91" s="13"/>
      <c r="E91" s="90"/>
      <c r="F91" s="16">
        <f>F37</f>
        <v>0</v>
      </c>
    </row>
    <row r="92" spans="1:7" ht="18" x14ac:dyDescent="0.25">
      <c r="A92" s="14" t="str">
        <f>ROMAN(5)</f>
        <v>V</v>
      </c>
      <c r="B92" s="13" t="str">
        <f>B40</f>
        <v>BRAVARSKI RADOVI</v>
      </c>
      <c r="C92" s="108"/>
      <c r="D92" s="13"/>
      <c r="E92" s="90"/>
      <c r="F92" s="16">
        <f>F47</f>
        <v>0</v>
      </c>
    </row>
    <row r="93" spans="1:7" ht="18" x14ac:dyDescent="0.25">
      <c r="A93" s="14" t="str">
        <f>ROMAN(6)</f>
        <v>VI</v>
      </c>
      <c r="B93" s="13" t="str">
        <f>B50</f>
        <v>PODOPOLAGAČKI RADOVI</v>
      </c>
      <c r="C93" s="108"/>
      <c r="D93" s="13"/>
      <c r="E93" s="90"/>
      <c r="F93" s="16">
        <f>F52</f>
        <v>0</v>
      </c>
    </row>
    <row r="94" spans="1:7" ht="18" x14ac:dyDescent="0.25">
      <c r="A94" s="14" t="str">
        <f>ROMAN(7)</f>
        <v>VII</v>
      </c>
      <c r="B94" s="13" t="str">
        <f>B55</f>
        <v>ELEKTROINSTALACIJE</v>
      </c>
      <c r="C94" s="108"/>
      <c r="D94" s="13"/>
      <c r="E94" s="90"/>
      <c r="F94" s="16">
        <f>F75</f>
        <v>0</v>
      </c>
    </row>
    <row r="95" spans="1:7" ht="18.75" thickBot="1" x14ac:dyDescent="0.3">
      <c r="A95" s="152" t="str">
        <f>ROMAN(8)</f>
        <v>VIII</v>
      </c>
      <c r="B95" s="15" t="str">
        <f>B78</f>
        <v>NEPREDVIĐENI RADOVI</v>
      </c>
      <c r="C95" s="109"/>
      <c r="D95" s="15"/>
      <c r="E95" s="91"/>
      <c r="F95" s="153">
        <f>F80</f>
        <v>0</v>
      </c>
    </row>
    <row r="96" spans="1:7" ht="33" customHeight="1" thickTop="1" x14ac:dyDescent="0.25">
      <c r="A96" s="154"/>
      <c r="B96" s="155" t="s">
        <v>18</v>
      </c>
      <c r="C96" s="156"/>
      <c r="D96" s="154"/>
      <c r="E96" s="157"/>
      <c r="F96" s="158">
        <f>SUM(F88:F95)</f>
        <v>0</v>
      </c>
    </row>
    <row r="97" spans="1:6" ht="29.45" customHeight="1" x14ac:dyDescent="0.25">
      <c r="A97" s="159"/>
      <c r="B97" s="159" t="s">
        <v>62</v>
      </c>
      <c r="C97" s="160"/>
      <c r="D97" s="159"/>
      <c r="E97" s="161"/>
      <c r="F97" s="162">
        <f>F96*0.25</f>
        <v>0</v>
      </c>
    </row>
    <row r="98" spans="1:6" ht="29.25" customHeight="1" x14ac:dyDescent="0.25">
      <c r="A98" s="13"/>
      <c r="B98" s="13"/>
      <c r="C98" s="108"/>
      <c r="D98" s="13"/>
      <c r="E98" s="90"/>
      <c r="F98" s="17">
        <f>SUM(F96:F97)</f>
        <v>0</v>
      </c>
    </row>
  </sheetData>
  <mergeCells count="10">
    <mergeCell ref="A83:F83"/>
    <mergeCell ref="B3:E3"/>
    <mergeCell ref="B4:E4"/>
    <mergeCell ref="B15:E15"/>
    <mergeCell ref="B16:E16"/>
    <mergeCell ref="B41:E41"/>
    <mergeCell ref="B35:E35"/>
    <mergeCell ref="B26:E26"/>
    <mergeCell ref="B27:E27"/>
    <mergeCell ref="B28:E28"/>
  </mergeCells>
  <pageMargins left="0.7" right="0.7" top="0.75" bottom="0.75" header="0.3" footer="0.3"/>
  <pageSetup scale="62" orientation="portrait" r:id="rId1"/>
  <rowBreaks count="6" manualBreakCount="6">
    <brk id="12" max="16383" man="1"/>
    <brk id="23" max="16383" man="1"/>
    <brk id="32" max="16383" man="1"/>
    <brk id="48" max="16383" man="1"/>
    <brk id="53" max="16383" man="1"/>
    <brk id="8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A1D44A3C1E24B85C685EF132EEF94" ma:contentTypeVersion="9" ma:contentTypeDescription="Create a new document." ma:contentTypeScope="" ma:versionID="214578cf0bdd6f7d3a17b7614dd11863">
  <xsd:schema xmlns:xsd="http://www.w3.org/2001/XMLSchema" xmlns:xs="http://www.w3.org/2001/XMLSchema" xmlns:p="http://schemas.microsoft.com/office/2006/metadata/properties" xmlns:ns3="02834840-a1c2-4963-8d9b-f7c0f56aca08" targetNamespace="http://schemas.microsoft.com/office/2006/metadata/properties" ma:root="true" ma:fieldsID="721ede1cd6c8bb452bcfa9eea9e1e448" ns3:_="">
    <xsd:import namespace="02834840-a1c2-4963-8d9b-f7c0f56aca0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34840-a1c2-4963-8d9b-f7c0f56ac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7523AF-2FA3-4714-984B-A85294BD3A33}">
  <ds:schemaRefs>
    <ds:schemaRef ds:uri="http://schemas.microsoft.com/sharepoint/v3/contenttype/forms"/>
  </ds:schemaRefs>
</ds:datastoreItem>
</file>

<file path=customXml/itemProps2.xml><?xml version="1.0" encoding="utf-8"?>
<ds:datastoreItem xmlns:ds="http://schemas.openxmlformats.org/officeDocument/2006/customXml" ds:itemID="{6054946A-3156-40F0-9CF9-DB2554C62FF3}">
  <ds:schemaRefs>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02834840-a1c2-4963-8d9b-f7c0f56aca08"/>
    <ds:schemaRef ds:uri="http://purl.org/dc/terms/"/>
  </ds:schemaRefs>
</ds:datastoreItem>
</file>

<file path=customXml/itemProps3.xml><?xml version="1.0" encoding="utf-8"?>
<ds:datastoreItem xmlns:ds="http://schemas.openxmlformats.org/officeDocument/2006/customXml" ds:itemID="{19BEA83B-A4FD-4118-814C-103E5B9EE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34840-a1c2-4963-8d9b-f7c0f56ac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UVODNE NAPOMENE</vt: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Ariana Domijan</dc:creator>
  <cp:lastModifiedBy>Indira Justinić</cp:lastModifiedBy>
  <cp:lastPrinted>2026-03-01T13:57:41Z</cp:lastPrinted>
  <dcterms:created xsi:type="dcterms:W3CDTF">2023-03-10T13:32:15Z</dcterms:created>
  <dcterms:modified xsi:type="dcterms:W3CDTF">2026-03-11T11:33:49Z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0x010100B24A1D44A3C1E24B85C685EF132EEF94</vt:lpwstr>
  </property>
</Properties>
</file>