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rusic\Desktop\PRORAČUNI\Proračun 2022\I. rebalans\"/>
    </mc:Choice>
  </mc:AlternateContent>
  <xr:revisionPtr revIDLastSave="0" documentId="8_{B1A863EE-5750-41CD-A40C-978712507E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.izmjene programa održavanja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7" l="1"/>
  <c r="E82" i="7"/>
  <c r="C43" i="7"/>
  <c r="C41" i="7"/>
  <c r="C44" i="7"/>
  <c r="C39" i="7"/>
  <c r="C48" i="7" l="1"/>
  <c r="H106" i="7"/>
  <c r="E106" i="7"/>
  <c r="H100" i="7"/>
  <c r="E100" i="7"/>
  <c r="H88" i="7"/>
  <c r="E88" i="7"/>
  <c r="H71" i="7"/>
  <c r="E71" i="7"/>
  <c r="H66" i="7"/>
  <c r="E65" i="7"/>
  <c r="E66" i="7" s="1"/>
  <c r="H59" i="7"/>
  <c r="E55" i="7"/>
  <c r="E59" i="7" s="1"/>
  <c r="E108" i="7" l="1"/>
  <c r="H10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Jasna Bušljeta</author>
  </authors>
  <commentList>
    <comment ref="I59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Jasna Bušljeta:</t>
        </r>
        <r>
          <rPr>
            <sz val="9"/>
            <color indexed="81"/>
            <rFont val="Segoe UI"/>
            <charset val="1"/>
          </rPr>
          <t xml:space="preserve">
Ulica Obala asfalt od Punćala do ribarnice i od spoja s M.Gupcem do ulaza u Brodograd, oko crkve S.Baška, Marina Punat???) </t>
        </r>
      </text>
    </comment>
  </commentList>
</comments>
</file>

<file path=xl/sharedStrings.xml><?xml version="1.0" encoding="utf-8"?>
<sst xmlns="http://schemas.openxmlformats.org/spreadsheetml/2006/main" count="162" uniqueCount="117">
  <si>
    <t>održavanja komunalne infrastrukture na području</t>
  </si>
  <si>
    <t>Članak 1.</t>
  </si>
  <si>
    <t>Članak 2.</t>
  </si>
  <si>
    <t>Članak 3.</t>
  </si>
  <si>
    <t>UKUPNO</t>
  </si>
  <si>
    <t>POZICIJA</t>
  </si>
  <si>
    <t>IZVOR FINANCIRANJA</t>
  </si>
  <si>
    <t>3. ODRŽAVANJE GRAĐEVINA JAVNE ODVODNJE OBORINSKIH VODA</t>
  </si>
  <si>
    <t>8. ODRŽAVANJE JAVNE RASVJETE</t>
  </si>
  <si>
    <t>Članak 4.</t>
  </si>
  <si>
    <t>Održavanje komunalne infrastrukture financirati će se sredstvima:</t>
  </si>
  <si>
    <t>1. komunalnog doprinosa</t>
  </si>
  <si>
    <t>2. komunalne naknade</t>
  </si>
  <si>
    <t>3. cijene komunalne usluge</t>
  </si>
  <si>
    <t>4. naknade za koncesiju</t>
  </si>
  <si>
    <t>6. fondova Europske unije</t>
  </si>
  <si>
    <t>7. ugovora, naknadama i drugim izvorima</t>
  </si>
  <si>
    <t>8. donacija</t>
  </si>
  <si>
    <t>OPIS</t>
  </si>
  <si>
    <t>R360</t>
  </si>
  <si>
    <t>R205</t>
  </si>
  <si>
    <t>PROCJENA TROŠKOVA</t>
  </si>
  <si>
    <t>R204</t>
  </si>
  <si>
    <t>UKUPNO ODRŽAVANJE NERAZVRSTANIH CESTA</t>
  </si>
  <si>
    <t>UKUPNO ODRŽAVANJE JAVNIH POVRŠINA NA KOJIMA NIJE DOPUŠTEN PROMET MOTORNIM VOZILIMA</t>
  </si>
  <si>
    <t>R202</t>
  </si>
  <si>
    <t>R201</t>
  </si>
  <si>
    <t>UKUPNO ODRŽAVANJE JAVNE RASVJETE</t>
  </si>
  <si>
    <t>-</t>
  </si>
  <si>
    <t>R203</t>
  </si>
  <si>
    <t>UKUPNO ODRŽAVANJE ČISTOĆE JAVNIH POVRŠINA</t>
  </si>
  <si>
    <t>Sredstva za ostvarivanje Programa rasporedit će se za financiranje obavljanja komunalnih djelatnosti održavanja komunalne infrastrukture, i to za:</t>
  </si>
  <si>
    <t>UKUPNO PROGRAM ODRŽAVANJA KOMUNALNE INFRASTRUKTURE</t>
  </si>
  <si>
    <t xml:space="preserve">    PREDSJEDNIK</t>
  </si>
  <si>
    <t>R206</t>
  </si>
  <si>
    <t>5.a.) ekološka pristojba</t>
  </si>
  <si>
    <t>UKUPNO ODRŽAVANJE GRAĐEVINA JAVNE ODVODNJE OBORINSKIH VODA</t>
  </si>
  <si>
    <t>UKUPNO ODRŽAVANJE JAVNIH ZELENIH POVRŠINA</t>
  </si>
  <si>
    <t>UKUPNO ODRŽAVANJE GRAĐEVINA, UREĐAJA I PREDMETA JAVNE NAMJENE</t>
  </si>
  <si>
    <t>Goran Gržančić, dr. med.</t>
  </si>
  <si>
    <t>komunalna naknada</t>
  </si>
  <si>
    <t>ekološka pristojba</t>
  </si>
  <si>
    <t>koncesija na pomorskom dobru</t>
  </si>
  <si>
    <t>koncesije na pomorskom dobru</t>
  </si>
  <si>
    <t>Općine Punat u 2022. godini</t>
  </si>
  <si>
    <t xml:space="preserve">KLASA: </t>
  </si>
  <si>
    <t xml:space="preserve">URBROJ: </t>
  </si>
  <si>
    <t>4. KOMUNALNA DJELATNOST ODRŽAVANJA JAVNIH ZELENIH POVRŠINA</t>
  </si>
  <si>
    <t>5. KOMUNALNA DJELATNOST ODRŽAVANJA  GRAĐEVINA, UREĐAJA I PREDMETA JAVNE NAMJENE</t>
  </si>
  <si>
    <t>6. KOMUNALNA DJELATNOST ODRŽAVANJA GROBLJA</t>
  </si>
  <si>
    <t>7. KOMUNALNA DJELATNOST ODRŽAVANJA ČISTOĆE JAVNIH POVRŠINA</t>
  </si>
  <si>
    <t>1. KOMUNALNA DJELATNOST ODRŽAVANJA NERAZVRSTANIH CESTA</t>
  </si>
  <si>
    <t>1.1. Redovito održavanje nerazvrstanih cesta</t>
  </si>
  <si>
    <t>1.2. Redovito održavanje maslinarskih i poljskih puteva</t>
  </si>
  <si>
    <t>1.3. Izvanredno održavanje nerazvstanih cesta</t>
  </si>
  <si>
    <t>2. KOMUNALNA DJELATNOST ODRŽAVANJE JAVNIH POVRŠINA NA KOJIMA NIJE DOPUŠTEN PROMET MOTORNIH VOZILA</t>
  </si>
  <si>
    <t>2.1. Održavanje čistoće uređenih plaža</t>
  </si>
  <si>
    <t>3.1. Održavanje građevina javne odvodnje oborinskih voda</t>
  </si>
  <si>
    <t>4.1. Javne zelene površine</t>
  </si>
  <si>
    <t>5.1. Održavanje</t>
  </si>
  <si>
    <t>5.2. Uređenje naselja u vrijeme blagdana</t>
  </si>
  <si>
    <t>7.1. Redovno održavanje čistoće javnih površina</t>
  </si>
  <si>
    <t>7.2. DDD mjere</t>
  </si>
  <si>
    <t>7.3. Sakupljanje i zbrinjavanje lešina životinja i ostalih nusproizvoda s javnih površina</t>
  </si>
  <si>
    <t>8. 1. Radovi na redovnom održavanju</t>
  </si>
  <si>
    <t>8. 2. Troškovi električne energije za javnu rasvjetu</t>
  </si>
  <si>
    <t>2.2. Redovito i izvanredno održavanje uređenih plaža</t>
  </si>
  <si>
    <t>2.3. Izvanredno održavanje javnih površina - ostalo</t>
  </si>
  <si>
    <t>R624</t>
  </si>
  <si>
    <t>R627</t>
  </si>
  <si>
    <t>R628</t>
  </si>
  <si>
    <t>R629</t>
  </si>
  <si>
    <t>R625</t>
  </si>
  <si>
    <t>R626</t>
  </si>
  <si>
    <t>R630</t>
  </si>
  <si>
    <t>R624.1</t>
  </si>
  <si>
    <t>ostali prihodi posebne namjene</t>
  </si>
  <si>
    <t>R203.3</t>
  </si>
  <si>
    <t>R209.01</t>
  </si>
  <si>
    <t>5.b.) ostali prihodi posebne namjene</t>
  </si>
  <si>
    <t>5. proračuna jedinice lokalne samouprave</t>
  </si>
  <si>
    <t>I. izmjene PROGRAMA</t>
  </si>
  <si>
    <t>U Programu održavanja komunalne infrastrukture na području Općine Punat u 2022. godini ("Službene novine Primorsko - goranske županije", broj 29/21)</t>
  </si>
  <si>
    <t>Članak 3. mijenja se i glasi:</t>
  </si>
  <si>
    <t>Članak 4. mijenja se i glasi:</t>
  </si>
  <si>
    <t>Ove I. Izmjene Programa stupaju na snagu prvog dana od dana objave u "Službenim novinama Primorsko-goranske županije".</t>
  </si>
  <si>
    <t>Punat,                       2022. godine</t>
  </si>
  <si>
    <t xml:space="preserve">u točki 2. ovog članka  iza teksta UKUPNO ODRŽAVANJE JAVNIH POVRŠINA NA KOJIMA NIJE DOPUŠTEN PROMET MOTORNIH VOZILA iznos "418.650,00"  </t>
  </si>
  <si>
    <t>u točki 1. ovog članka iza teksta UKUPNO ODRŽAVANJE NERAZVRSTANIH CESTA iznos "367.500,00" zamjenjuje se iznosom  "837.500,00".</t>
  </si>
  <si>
    <t>u članku 2. točki 1. podtočki 1.3. Izvanredno održavanje nerazvstanih cesta iza teksta  PLANIRANA SREDSTVA iznos "150.000,00" zamjenjuje se iznosom  "620.000,00".</t>
  </si>
  <si>
    <t>u točki 2. podtočki 2.2.  ovog članka  Redovito i izvanredno održavanje  plaža iza teksta PLANIRANA SREDSTVA IZNOS "60.000,00" zamjenjuje se iznosom "80.000,00"</t>
  </si>
  <si>
    <t>"80.000,00".</t>
  </si>
  <si>
    <t xml:space="preserve">u točki 3. podtočki 3.1. ovog članka Održavanje građevina javne odvodnje oborinskih voda iza teksta PLANIRANA SREDSTVA IZNOS "70.000,00" zamjenjuje se iznosom </t>
  </si>
  <si>
    <t>zamjenjuje se iznosom "80.000,00".</t>
  </si>
  <si>
    <t xml:space="preserve">u točki 3. ovog članka  iza teksta UKUPNO PLANIRANA SREDSTVA ZA ODRŽAVANJE GRAĐEVINA JAVNE ODVODNJE OBORINSKIH VODA iznos " 70.000,00"  </t>
  </si>
  <si>
    <t>u točki 8. ovog članka  iza teksta UKUPNO PLANIRANA SREDSTVA ZA ODRŽAVANJE JAVNE RASVJETE iznos "440.000,00" zamjenjuje se iznosom "740.000,00".</t>
  </si>
  <si>
    <t>Temeljem članka 72. Zakona o komunalnom gospodarstvu gospodarstvu ("Narodne novine" broj 68/18, 110/18 i 32/20) i članka 31. Statuta Općine Punat ("Službene novine Primorsko-goranske županije" broj 8/18 , 10/19, 3/20 i 3/21), Općinsko vijeće Općine Punat, na ...... sjednici održanoj ..... 2022. godine donosi</t>
  </si>
  <si>
    <t>zamjenjuje se iznosom "438.650,00".</t>
  </si>
  <si>
    <t>u točki 8. podtočki 8.2. ovog članka  Troškovi električne energije za javnu rasvjetu   iza teksta PLANIRANA SREDSTVA IZNOS "300.000,00" zamjenjuje se iznosom "600.000,00".</t>
  </si>
  <si>
    <t>u točki 5. podtočki 5.1. ovog članka  Održavanje građevina, uređaja i predmeta javne namjene  iza teksta PLANIRANA SREDSTVA IZNOS "80.000,00" zamjenjuje se iznosom "100.000,00".</t>
  </si>
  <si>
    <t>u točki 5. ovog članka  iza teksta UKUPNO PLANIRANA SREDSTVA ZA ODRŽAVANJE GRAĐEVINA, UREĐAJA I PREDMETA JAVNE NAMJENE,  iznos "142.500,00" zamjenjuje se iznosom "162.500,00".</t>
  </si>
  <si>
    <t>R357.01</t>
  </si>
  <si>
    <t>R207.01</t>
  </si>
  <si>
    <t xml:space="preserve">4.2. Javne zelene površine </t>
  </si>
  <si>
    <t>R203.9.</t>
  </si>
  <si>
    <t>višak - ekološka pristojba</t>
  </si>
  <si>
    <t>4.3. Javne zelene površine</t>
  </si>
  <si>
    <t>R203.8</t>
  </si>
  <si>
    <t>višak - turistička pristojba</t>
  </si>
  <si>
    <t>4.4. Javne zelene površine na pomorskom dobru</t>
  </si>
  <si>
    <t>4.5. Održavanje dječjih igrališta i površinama namjenjenih psima</t>
  </si>
  <si>
    <t>4.6. Održavanje dječjih igrališta i površinama namjenjenih psima</t>
  </si>
  <si>
    <t>R625.1</t>
  </si>
  <si>
    <t>4.7. Održavanje javnih sportskih i rekreacijskih prostora</t>
  </si>
  <si>
    <t>7.2. Redovno održavanje čistoće javnih površina</t>
  </si>
  <si>
    <t>R204.2</t>
  </si>
  <si>
    <t>višak- ost. prih.poseb.namjene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</si>
</sst>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Times New Roman"/>
      <family val="2"/>
    </font>
    <font>
      <sz val="8"/>
      <name val="Times New Roman Bold"/>
      <family val="2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</font>
    <font>
      <sz val="10"/>
      <color rgb="FF000000"/>
      <name val="Times New Roman"/>
      <family val="1"/>
      <charset val="238"/>
    </font>
    <font>
      <sz val="8"/>
      <color rgb="FFFF0000"/>
      <name val="Arial"/>
      <family val="2"/>
    </font>
    <font>
      <sz val="6"/>
      <name val="Times New Roman"/>
      <family val="1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color rgb="FFFF000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1" fillId="0" borderId="0"/>
    <xf numFmtId="0" fontId="10" fillId="0" borderId="0"/>
    <xf numFmtId="164" fontId="10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4" fontId="5" fillId="0" borderId="0" xfId="0" applyNumberFormat="1" applyFont="1"/>
    <xf numFmtId="4" fontId="0" fillId="0" borderId="0" xfId="0" applyNumberFormat="1"/>
    <xf numFmtId="0" fontId="5" fillId="0" borderId="0" xfId="0" applyFont="1"/>
    <xf numFmtId="4" fontId="4" fillId="0" borderId="0" xfId="0" applyNumberFormat="1" applyFont="1" applyFill="1"/>
    <xf numFmtId="0" fontId="5" fillId="0" borderId="0" xfId="0" applyNumberFormat="1" applyFont="1"/>
    <xf numFmtId="4" fontId="5" fillId="0" borderId="0" xfId="0" applyNumberFormat="1" applyFont="1" applyFill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0" xfId="0" applyNumberFormat="1" applyFont="1"/>
    <xf numFmtId="0" fontId="3" fillId="0" borderId="0" xfId="0" applyFont="1"/>
    <xf numFmtId="0" fontId="2" fillId="0" borderId="0" xfId="0" applyFont="1"/>
    <xf numFmtId="4" fontId="5" fillId="0" borderId="0" xfId="0" applyNumberFormat="1" applyFont="1" applyAlignment="1">
      <alignment wrapText="1"/>
    </xf>
    <xf numFmtId="4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164" fontId="8" fillId="0" borderId="0" xfId="0" applyNumberFormat="1" applyFont="1"/>
    <xf numFmtId="164" fontId="4" fillId="0" borderId="0" xfId="0" applyNumberFormat="1" applyFont="1"/>
    <xf numFmtId="164" fontId="9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1" applyFont="1" applyBorder="1" applyAlignment="1">
      <alignment horizontal="left" wrapText="1"/>
    </xf>
    <xf numFmtId="0" fontId="4" fillId="0" borderId="0" xfId="0" applyNumberFormat="1" applyFont="1" applyFill="1" applyAlignment="1">
      <alignment horizontal="justify" wrapText="1"/>
    </xf>
    <xf numFmtId="0" fontId="2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64" fontId="11" fillId="0" borderId="0" xfId="0" applyNumberFormat="1" applyFont="1" applyFill="1"/>
    <xf numFmtId="0" fontId="0" fillId="0" borderId="0" xfId="0" applyFill="1"/>
    <xf numFmtId="0" fontId="14" fillId="0" borderId="0" xfId="0" applyFont="1"/>
    <xf numFmtId="4" fontId="14" fillId="0" borderId="0" xfId="0" applyNumberFormat="1" applyFont="1"/>
    <xf numFmtId="0" fontId="0" fillId="0" borderId="0" xfId="0" applyFont="1"/>
    <xf numFmtId="4" fontId="0" fillId="0" borderId="0" xfId="0" applyNumberFormat="1" applyFont="1"/>
    <xf numFmtId="0" fontId="15" fillId="0" borderId="0" xfId="0" applyFo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justify" wrapTex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justify" wrapText="1"/>
    </xf>
    <xf numFmtId="0" fontId="4" fillId="0" borderId="0" xfId="0" applyNumberFormat="1" applyFont="1" applyFill="1" applyAlignment="1">
      <alignment horizontal="left" wrapText="1"/>
    </xf>
  </cellXfs>
  <cellStyles count="6">
    <cellStyle name="Comma 2" xfId="5" xr:uid="{00000000-0005-0000-0000-000000000000}"/>
    <cellStyle name="Normal 2" xfId="4" xr:uid="{00000000-0005-0000-0000-000001000000}"/>
    <cellStyle name="Normalno" xfId="0" builtinId="0"/>
    <cellStyle name="Normalno 2" xfId="2" xr:uid="{00000000-0005-0000-0000-000003000000}"/>
    <cellStyle name="Normalno 3" xfId="1" xr:uid="{00000000-0005-0000-0000-000004000000}"/>
    <cellStyle name="Normalno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topLeftCell="A100" zoomScale="160" zoomScaleNormal="160" workbookViewId="0">
      <selection activeCell="E104" sqref="E104"/>
    </sheetView>
  </sheetViews>
  <sheetFormatPr defaultRowHeight="12.75" x14ac:dyDescent="0.2"/>
  <cols>
    <col min="2" max="2" width="17.7109375" customWidth="1"/>
    <col min="3" max="3" width="25" customWidth="1"/>
    <col min="4" max="4" width="8.42578125" customWidth="1"/>
    <col min="5" max="5" width="15.85546875" customWidth="1"/>
    <col min="6" max="6" width="7.28515625" customWidth="1"/>
    <col min="7" max="7" width="14.5703125" customWidth="1"/>
    <col min="8" max="8" width="11.140625" style="5" customWidth="1"/>
    <col min="9" max="9" width="11.28515625" customWidth="1"/>
    <col min="10" max="10" width="13" customWidth="1"/>
    <col min="11" max="11" width="10.140625" bestFit="1" customWidth="1"/>
  </cols>
  <sheetData>
    <row r="1" spans="1:11" ht="36.75" customHeight="1" x14ac:dyDescent="0.2">
      <c r="A1" s="61" t="s">
        <v>96</v>
      </c>
      <c r="B1" s="61"/>
      <c r="C1" s="61"/>
      <c r="D1" s="61"/>
      <c r="E1" s="61"/>
      <c r="F1" s="61"/>
      <c r="G1" s="61"/>
      <c r="H1" s="61"/>
    </row>
    <row r="2" spans="1:11" x14ac:dyDescent="0.2">
      <c r="A2" s="1"/>
    </row>
    <row r="3" spans="1:11" x14ac:dyDescent="0.2">
      <c r="A3" s="62" t="s">
        <v>81</v>
      </c>
      <c r="B3" s="62"/>
      <c r="C3" s="62"/>
      <c r="D3" s="62"/>
      <c r="E3" s="62"/>
      <c r="F3" s="62"/>
      <c r="G3" s="62"/>
      <c r="H3" s="62"/>
    </row>
    <row r="4" spans="1:11" x14ac:dyDescent="0.2">
      <c r="A4" s="62" t="s">
        <v>0</v>
      </c>
      <c r="B4" s="62"/>
      <c r="C4" s="62"/>
      <c r="D4" s="62"/>
      <c r="E4" s="62"/>
      <c r="F4" s="62"/>
      <c r="G4" s="62"/>
      <c r="H4" s="62"/>
    </row>
    <row r="5" spans="1:11" x14ac:dyDescent="0.2">
      <c r="A5" s="62" t="s">
        <v>44</v>
      </c>
      <c r="B5" s="62"/>
      <c r="C5" s="62"/>
      <c r="D5" s="62"/>
      <c r="E5" s="62"/>
      <c r="F5" s="62"/>
      <c r="G5" s="62"/>
      <c r="H5" s="62"/>
    </row>
    <row r="7" spans="1:11" x14ac:dyDescent="0.2">
      <c r="A7" s="50" t="s">
        <v>1</v>
      </c>
      <c r="B7" s="50"/>
      <c r="C7" s="50"/>
      <c r="D7" s="50"/>
      <c r="E7" s="50"/>
      <c r="F7" s="50"/>
      <c r="G7" s="50"/>
      <c r="H7" s="50"/>
    </row>
    <row r="8" spans="1:11" ht="8.25" customHeight="1" x14ac:dyDescent="0.2">
      <c r="A8" s="26"/>
      <c r="B8" s="26"/>
      <c r="C8" s="26"/>
      <c r="D8" s="26"/>
      <c r="E8" s="26"/>
      <c r="F8" s="26"/>
      <c r="G8" s="26"/>
      <c r="H8" s="26"/>
    </row>
    <row r="9" spans="1:11" ht="39" customHeight="1" x14ac:dyDescent="0.2">
      <c r="A9" s="66" t="s">
        <v>82</v>
      </c>
      <c r="B9" s="66"/>
      <c r="C9" s="66"/>
      <c r="D9" s="66"/>
      <c r="E9" s="66"/>
      <c r="F9" s="66"/>
      <c r="G9" s="66"/>
      <c r="H9" s="66"/>
    </row>
    <row r="10" spans="1:11" x14ac:dyDescent="0.2">
      <c r="A10" s="47" t="s">
        <v>89</v>
      </c>
      <c r="B10" s="42"/>
      <c r="C10" s="42"/>
      <c r="D10" s="42"/>
      <c r="E10" s="42"/>
      <c r="F10" s="42"/>
      <c r="G10" s="42"/>
      <c r="H10" s="43"/>
    </row>
    <row r="11" spans="1:11" x14ac:dyDescent="0.2">
      <c r="A11" s="1"/>
      <c r="B11" s="42"/>
      <c r="C11" s="42"/>
      <c r="D11" s="42"/>
      <c r="E11" s="42"/>
      <c r="F11" s="42"/>
      <c r="G11" s="42"/>
      <c r="H11" s="43"/>
    </row>
    <row r="12" spans="1:11" s="42" customFormat="1" ht="14.25" customHeight="1" x14ac:dyDescent="0.2">
      <c r="A12" s="63" t="s">
        <v>88</v>
      </c>
      <c r="B12" s="63"/>
      <c r="C12" s="63"/>
      <c r="D12" s="63"/>
      <c r="E12" s="63"/>
      <c r="F12" s="63"/>
      <c r="G12" s="63"/>
      <c r="H12" s="45"/>
      <c r="J12" s="34"/>
      <c r="K12" s="34"/>
    </row>
    <row r="13" spans="1:11" ht="15.75" customHeight="1" x14ac:dyDescent="0.2">
      <c r="A13" s="42"/>
      <c r="B13" s="42"/>
      <c r="C13" s="42"/>
      <c r="D13" s="42"/>
      <c r="E13" s="42"/>
      <c r="F13" s="42"/>
      <c r="G13" s="42"/>
      <c r="H13" s="43"/>
    </row>
    <row r="14" spans="1:11" ht="13.5" customHeight="1" x14ac:dyDescent="0.2">
      <c r="A14" s="63" t="s">
        <v>90</v>
      </c>
      <c r="B14" s="63"/>
      <c r="C14" s="63"/>
      <c r="D14" s="63"/>
      <c r="E14" s="63"/>
      <c r="F14" s="63"/>
      <c r="G14" s="63"/>
      <c r="H14" s="63"/>
      <c r="I14" s="64"/>
      <c r="J14" s="64"/>
      <c r="K14" s="64"/>
    </row>
    <row r="15" spans="1:11" ht="11.25" customHeight="1" x14ac:dyDescent="0.2">
      <c r="A15" s="42"/>
      <c r="B15" s="42"/>
      <c r="C15" s="42"/>
      <c r="D15" s="42"/>
      <c r="E15" s="42"/>
      <c r="F15" s="42"/>
      <c r="G15" s="18"/>
      <c r="H15" s="43"/>
    </row>
    <row r="16" spans="1:11" ht="13.5" customHeight="1" x14ac:dyDescent="0.2">
      <c r="A16" s="63" t="s">
        <v>87</v>
      </c>
      <c r="B16" s="63"/>
      <c r="C16" s="63"/>
      <c r="D16" s="63"/>
      <c r="E16" s="63"/>
      <c r="F16" s="63"/>
      <c r="G16" s="63"/>
      <c r="H16" s="63"/>
      <c r="J16" s="44"/>
    </row>
    <row r="17" spans="1:11" x14ac:dyDescent="0.2">
      <c r="A17" s="63" t="s">
        <v>97</v>
      </c>
      <c r="B17" s="63"/>
      <c r="C17" s="63"/>
      <c r="D17" s="63"/>
      <c r="E17" s="63"/>
      <c r="F17" s="63"/>
      <c r="G17" s="63"/>
      <c r="H17" s="63"/>
    </row>
    <row r="18" spans="1:11" ht="14.25" customHeight="1" x14ac:dyDescent="0.2">
      <c r="A18" s="45"/>
      <c r="B18" s="45"/>
      <c r="C18" s="45"/>
      <c r="D18" s="45"/>
      <c r="E18" s="45"/>
      <c r="F18" s="45"/>
      <c r="G18" s="45"/>
      <c r="H18" s="45"/>
    </row>
    <row r="19" spans="1:11" x14ac:dyDescent="0.2">
      <c r="A19" s="63" t="s">
        <v>92</v>
      </c>
      <c r="B19" s="63"/>
      <c r="C19" s="63"/>
      <c r="D19" s="63"/>
      <c r="E19" s="63"/>
      <c r="F19" s="63"/>
      <c r="G19" s="63"/>
      <c r="H19" s="63"/>
    </row>
    <row r="20" spans="1:11" x14ac:dyDescent="0.2">
      <c r="A20" s="63" t="s">
        <v>91</v>
      </c>
      <c r="B20" s="63"/>
      <c r="C20" s="63"/>
      <c r="D20" s="63"/>
      <c r="E20" s="63"/>
      <c r="F20" s="63"/>
      <c r="G20" s="63"/>
      <c r="H20" s="63"/>
    </row>
    <row r="21" spans="1:11" x14ac:dyDescent="0.2">
      <c r="A21" s="48"/>
      <c r="B21" s="48"/>
      <c r="C21" s="48"/>
      <c r="D21" s="48"/>
      <c r="E21" s="48"/>
      <c r="F21" s="48"/>
      <c r="G21" s="48"/>
      <c r="H21" s="48"/>
    </row>
    <row r="22" spans="1:11" x14ac:dyDescent="0.2">
      <c r="A22" s="63" t="s">
        <v>94</v>
      </c>
      <c r="B22" s="63"/>
      <c r="C22" s="63"/>
      <c r="D22" s="63"/>
      <c r="E22" s="63"/>
      <c r="F22" s="63"/>
      <c r="G22" s="63"/>
      <c r="H22" s="63"/>
    </row>
    <row r="23" spans="1:11" x14ac:dyDescent="0.2">
      <c r="A23" s="63" t="s">
        <v>93</v>
      </c>
      <c r="B23" s="63"/>
      <c r="C23" s="63"/>
      <c r="D23" s="63"/>
      <c r="E23" s="63"/>
      <c r="F23" s="63"/>
      <c r="G23" s="63"/>
      <c r="H23" s="63"/>
    </row>
    <row r="24" spans="1:11" x14ac:dyDescent="0.2">
      <c r="A24" s="46"/>
      <c r="B24" s="48"/>
      <c r="C24" s="48"/>
      <c r="D24" s="48"/>
      <c r="E24" s="48"/>
      <c r="F24" s="48"/>
      <c r="G24" s="18"/>
      <c r="H24" s="48"/>
    </row>
    <row r="25" spans="1:11" x14ac:dyDescent="0.2">
      <c r="A25" s="67" t="s">
        <v>99</v>
      </c>
      <c r="B25" s="67"/>
      <c r="C25" s="67"/>
      <c r="D25" s="67"/>
      <c r="E25" s="67"/>
      <c r="F25" s="67"/>
      <c r="G25" s="67"/>
      <c r="H25" s="67"/>
    </row>
    <row r="26" spans="1:11" ht="12.75" customHeight="1" x14ac:dyDescent="0.2">
      <c r="A26" s="67"/>
      <c r="B26" s="67"/>
      <c r="C26" s="67"/>
      <c r="D26" s="67"/>
      <c r="E26" s="67"/>
      <c r="F26" s="67"/>
      <c r="G26" s="67"/>
      <c r="H26" s="67"/>
    </row>
    <row r="27" spans="1:11" s="28" customFormat="1" ht="12" customHeight="1" x14ac:dyDescent="0.2">
      <c r="A27" s="45"/>
      <c r="B27" s="45"/>
      <c r="C27" s="45"/>
      <c r="D27" s="45"/>
      <c r="E27" s="45"/>
      <c r="F27" s="45"/>
      <c r="G27" s="21"/>
      <c r="H27" s="45"/>
    </row>
    <row r="28" spans="1:11" s="36" customFormat="1" ht="23.25" customHeight="1" x14ac:dyDescent="0.2">
      <c r="A28" s="63" t="s">
        <v>100</v>
      </c>
      <c r="B28" s="63"/>
      <c r="C28" s="63"/>
      <c r="D28" s="63"/>
      <c r="E28" s="63"/>
      <c r="F28" s="63"/>
      <c r="G28" s="63"/>
      <c r="H28" s="63"/>
      <c r="I28" s="37"/>
      <c r="J28" s="34"/>
      <c r="K28" s="34"/>
    </row>
    <row r="29" spans="1:11" s="36" customFormat="1" ht="12" customHeight="1" x14ac:dyDescent="0.2">
      <c r="A29" s="46"/>
      <c r="B29" s="46"/>
      <c r="C29" s="46"/>
      <c r="D29" s="46"/>
      <c r="E29" s="46"/>
      <c r="F29" s="46"/>
      <c r="G29" s="21"/>
      <c r="H29" s="46"/>
    </row>
    <row r="30" spans="1:11" s="28" customFormat="1" ht="23.25" customHeight="1" x14ac:dyDescent="0.2">
      <c r="A30" s="63" t="s">
        <v>98</v>
      </c>
      <c r="B30" s="63"/>
      <c r="C30" s="63"/>
      <c r="D30" s="63"/>
      <c r="E30" s="63"/>
      <c r="F30" s="63"/>
      <c r="G30" s="63"/>
      <c r="H30" s="63"/>
      <c r="I30" s="29"/>
      <c r="J30" s="27"/>
      <c r="K30" s="27"/>
    </row>
    <row r="31" spans="1:11" s="36" customFormat="1" ht="14.45" customHeight="1" x14ac:dyDescent="0.2">
      <c r="A31" s="35"/>
      <c r="B31" s="35"/>
      <c r="C31" s="35"/>
      <c r="D31" s="35"/>
      <c r="E31" s="35"/>
      <c r="F31" s="35"/>
      <c r="G31" s="35"/>
      <c r="H31" s="35"/>
      <c r="I31" s="37"/>
      <c r="J31" s="34"/>
      <c r="K31" s="34"/>
    </row>
    <row r="32" spans="1:11" ht="15.75" customHeight="1" x14ac:dyDescent="0.2">
      <c r="A32" s="63" t="s">
        <v>95</v>
      </c>
      <c r="B32" s="63"/>
      <c r="C32" s="63"/>
      <c r="D32" s="63"/>
      <c r="E32" s="63"/>
      <c r="F32" s="63"/>
      <c r="G32" s="63"/>
      <c r="H32" s="63"/>
      <c r="I32" s="64"/>
      <c r="J32" s="64"/>
      <c r="K32" s="64"/>
    </row>
    <row r="33" spans="1:11" ht="15.75" customHeight="1" x14ac:dyDescent="0.2">
      <c r="A33" s="42"/>
      <c r="B33" s="42"/>
      <c r="C33" s="42"/>
      <c r="D33" s="42"/>
      <c r="E33" s="42"/>
      <c r="F33" s="42"/>
      <c r="G33" s="19"/>
      <c r="H33" s="43"/>
    </row>
    <row r="34" spans="1:11" s="28" customFormat="1" ht="12" customHeight="1" x14ac:dyDescent="0.2">
      <c r="I34" s="29"/>
      <c r="J34" s="27"/>
      <c r="K34" s="27"/>
    </row>
    <row r="35" spans="1:11" ht="24" customHeight="1" x14ac:dyDescent="0.2">
      <c r="A35" s="50" t="s">
        <v>2</v>
      </c>
      <c r="B35" s="50"/>
      <c r="C35" s="50"/>
      <c r="D35" s="50"/>
      <c r="E35" s="50"/>
      <c r="F35" s="50"/>
      <c r="G35" s="50"/>
      <c r="H35" s="50"/>
    </row>
    <row r="36" spans="1:11" ht="24" customHeight="1" x14ac:dyDescent="0.2">
      <c r="A36" s="51" t="s">
        <v>83</v>
      </c>
      <c r="B36" s="51"/>
      <c r="C36" s="51"/>
      <c r="D36" s="32"/>
      <c r="E36" s="32"/>
      <c r="F36" s="32"/>
      <c r="G36" s="32"/>
      <c r="H36" s="32"/>
    </row>
    <row r="37" spans="1:11" x14ac:dyDescent="0.2">
      <c r="A37" s="51" t="s">
        <v>10</v>
      </c>
      <c r="B37" s="51"/>
      <c r="C37" s="51"/>
      <c r="D37" s="51"/>
      <c r="E37" s="51"/>
      <c r="F37" s="51"/>
      <c r="G37" s="51"/>
      <c r="H37" s="51"/>
    </row>
    <row r="38" spans="1:11" x14ac:dyDescent="0.2">
      <c r="A38" s="1" t="s">
        <v>11</v>
      </c>
      <c r="C38" s="7">
        <v>0</v>
      </c>
    </row>
    <row r="39" spans="1:11" x14ac:dyDescent="0.2">
      <c r="A39" s="1" t="s">
        <v>12</v>
      </c>
      <c r="C39" s="12">
        <f>SUM(H55+H56+H58+H65+H70+H75+H86+H87+H96+H98+H99+H104+H105)</f>
        <v>3358943.77</v>
      </c>
      <c r="J39" s="5"/>
    </row>
    <row r="40" spans="1:11" x14ac:dyDescent="0.2">
      <c r="A40" s="1" t="s">
        <v>13</v>
      </c>
      <c r="C40" s="7">
        <v>0</v>
      </c>
    </row>
    <row r="41" spans="1:11" x14ac:dyDescent="0.2">
      <c r="A41" s="1" t="s">
        <v>14</v>
      </c>
      <c r="C41" s="12">
        <f>SUM(H63+H64+H78)</f>
        <v>486407.5</v>
      </c>
    </row>
    <row r="42" spans="1:11" x14ac:dyDescent="0.2">
      <c r="A42" s="1" t="s">
        <v>80</v>
      </c>
      <c r="C42" s="7"/>
    </row>
    <row r="43" spans="1:11" x14ac:dyDescent="0.2">
      <c r="A43" s="1" t="s">
        <v>35</v>
      </c>
      <c r="C43" s="12">
        <f>SUM(H79+H81)</f>
        <v>50000</v>
      </c>
    </row>
    <row r="44" spans="1:11" x14ac:dyDescent="0.2">
      <c r="A44" s="1" t="s">
        <v>79</v>
      </c>
      <c r="C44" s="12">
        <f>SUM(H57)</f>
        <v>4000</v>
      </c>
    </row>
    <row r="45" spans="1:11" x14ac:dyDescent="0.2">
      <c r="A45" s="1" t="s">
        <v>15</v>
      </c>
      <c r="C45" s="7">
        <v>0</v>
      </c>
    </row>
    <row r="46" spans="1:11" x14ac:dyDescent="0.2">
      <c r="A46" s="1" t="s">
        <v>16</v>
      </c>
      <c r="C46" s="7">
        <v>0</v>
      </c>
    </row>
    <row r="47" spans="1:11" x14ac:dyDescent="0.2">
      <c r="A47" s="1" t="s">
        <v>17</v>
      </c>
      <c r="C47" s="7">
        <v>0</v>
      </c>
    </row>
    <row r="48" spans="1:11" x14ac:dyDescent="0.2">
      <c r="A48" s="8" t="s">
        <v>4</v>
      </c>
      <c r="B48" s="6"/>
      <c r="C48" s="9">
        <f>SUM(C38:C47)</f>
        <v>3899351.27</v>
      </c>
      <c r="E48" s="5"/>
    </row>
    <row r="49" spans="1:11" ht="24" customHeight="1" x14ac:dyDescent="0.2">
      <c r="A49" s="50" t="s">
        <v>3</v>
      </c>
      <c r="B49" s="50"/>
      <c r="C49" s="50"/>
      <c r="D49" s="50"/>
      <c r="E49" s="50"/>
      <c r="F49" s="50"/>
      <c r="G49" s="50"/>
      <c r="H49" s="50"/>
    </row>
    <row r="50" spans="1:11" ht="24" customHeight="1" x14ac:dyDescent="0.2">
      <c r="A50" s="65" t="s">
        <v>84</v>
      </c>
      <c r="B50" s="65"/>
      <c r="C50" s="65"/>
      <c r="D50" s="65"/>
      <c r="E50" s="32"/>
      <c r="F50" s="32"/>
      <c r="G50" s="32"/>
      <c r="H50" s="32"/>
    </row>
    <row r="51" spans="1:11" ht="21" customHeight="1" x14ac:dyDescent="0.2">
      <c r="A51" s="65" t="s">
        <v>31</v>
      </c>
      <c r="B51" s="65"/>
      <c r="C51" s="65"/>
      <c r="D51" s="65"/>
      <c r="E51" s="65"/>
      <c r="F51" s="65"/>
      <c r="G51" s="65"/>
      <c r="H51" s="65"/>
    </row>
    <row r="52" spans="1:11" x14ac:dyDescent="0.2">
      <c r="E52" s="50"/>
      <c r="F52" s="50"/>
      <c r="G52" s="50"/>
      <c r="H52" s="50"/>
      <c r="I52" s="50"/>
      <c r="J52" s="50"/>
      <c r="K52" s="50"/>
    </row>
    <row r="53" spans="1:11" x14ac:dyDescent="0.2">
      <c r="A53" s="60" t="s">
        <v>51</v>
      </c>
      <c r="B53" s="60"/>
      <c r="C53" s="60"/>
      <c r="D53" s="60"/>
      <c r="E53" s="60"/>
      <c r="F53" s="60"/>
      <c r="G53" s="60"/>
      <c r="H53" s="60"/>
    </row>
    <row r="54" spans="1:11" x14ac:dyDescent="0.2">
      <c r="A54" s="57" t="s">
        <v>18</v>
      </c>
      <c r="B54" s="57"/>
      <c r="C54" s="57"/>
      <c r="D54" s="3" t="s">
        <v>5</v>
      </c>
      <c r="E54" s="3" t="s">
        <v>21</v>
      </c>
      <c r="F54" s="57" t="s">
        <v>6</v>
      </c>
      <c r="G54" s="57"/>
      <c r="H54" s="57"/>
    </row>
    <row r="55" spans="1:11" x14ac:dyDescent="0.2">
      <c r="A55" s="52" t="s">
        <v>52</v>
      </c>
      <c r="B55" s="52"/>
      <c r="C55" s="52"/>
      <c r="D55" s="10" t="s">
        <v>19</v>
      </c>
      <c r="E55" s="16">
        <f>142000*1.25</f>
        <v>177500</v>
      </c>
      <c r="F55" s="53" t="s">
        <v>40</v>
      </c>
      <c r="G55" s="53"/>
      <c r="H55" s="11">
        <v>177500</v>
      </c>
    </row>
    <row r="56" spans="1:11" ht="13.5" customHeight="1" x14ac:dyDescent="0.2">
      <c r="A56" s="52" t="s">
        <v>53</v>
      </c>
      <c r="B56" s="52"/>
      <c r="C56" s="52"/>
      <c r="D56" s="10" t="s">
        <v>68</v>
      </c>
      <c r="E56" s="11">
        <v>40000</v>
      </c>
      <c r="F56" s="53" t="s">
        <v>40</v>
      </c>
      <c r="G56" s="53"/>
      <c r="H56" s="11">
        <v>36000</v>
      </c>
    </row>
    <row r="57" spans="1:11" ht="13.5" customHeight="1" x14ac:dyDescent="0.2">
      <c r="A57" s="30"/>
      <c r="B57" s="30"/>
      <c r="C57" s="30"/>
      <c r="D57" s="17" t="s">
        <v>75</v>
      </c>
      <c r="E57" s="20"/>
      <c r="F57" s="53" t="s">
        <v>76</v>
      </c>
      <c r="G57" s="53"/>
      <c r="H57" s="20">
        <v>4000</v>
      </c>
    </row>
    <row r="58" spans="1:11" ht="13.5" customHeight="1" x14ac:dyDescent="0.2">
      <c r="A58" s="52" t="s">
        <v>54</v>
      </c>
      <c r="B58" s="52"/>
      <c r="C58" s="52"/>
      <c r="D58" s="17" t="s">
        <v>20</v>
      </c>
      <c r="E58" s="11">
        <v>620000</v>
      </c>
      <c r="F58" s="53" t="s">
        <v>40</v>
      </c>
      <c r="G58" s="53"/>
      <c r="H58" s="11">
        <v>620000</v>
      </c>
      <c r="I58" s="25"/>
      <c r="J58" s="23"/>
    </row>
    <row r="59" spans="1:11" ht="14.25" customHeight="1" x14ac:dyDescent="0.2">
      <c r="A59" s="54" t="s">
        <v>23</v>
      </c>
      <c r="B59" s="54"/>
      <c r="C59" s="54"/>
      <c r="D59" s="54"/>
      <c r="E59" s="4">
        <f>SUM(E55:E56:E58)</f>
        <v>837500</v>
      </c>
      <c r="F59" s="55"/>
      <c r="G59" s="55"/>
      <c r="H59" s="4">
        <f>SUM(H55:H56:H58)</f>
        <v>837500</v>
      </c>
    </row>
    <row r="60" spans="1:11" ht="15.75" customHeight="1" x14ac:dyDescent="0.2"/>
    <row r="61" spans="1:11" ht="12.75" customHeight="1" x14ac:dyDescent="0.2">
      <c r="A61" s="60" t="s">
        <v>55</v>
      </c>
      <c r="B61" s="60"/>
      <c r="C61" s="60"/>
      <c r="D61" s="60"/>
      <c r="E61" s="60"/>
      <c r="F61" s="60"/>
      <c r="G61" s="60"/>
      <c r="H61" s="60"/>
    </row>
    <row r="62" spans="1:11" x14ac:dyDescent="0.2">
      <c r="A62" s="57" t="s">
        <v>18</v>
      </c>
      <c r="B62" s="57"/>
      <c r="C62" s="57"/>
      <c r="D62" s="3" t="s">
        <v>5</v>
      </c>
      <c r="E62" s="3" t="s">
        <v>21</v>
      </c>
      <c r="F62" s="57" t="s">
        <v>6</v>
      </c>
      <c r="G62" s="57"/>
      <c r="H62" s="57"/>
    </row>
    <row r="63" spans="1:11" x14ac:dyDescent="0.2">
      <c r="A63" s="52" t="s">
        <v>56</v>
      </c>
      <c r="B63" s="52"/>
      <c r="C63" s="52"/>
      <c r="D63" s="10" t="s">
        <v>69</v>
      </c>
      <c r="E63" s="16">
        <v>250000</v>
      </c>
      <c r="F63" s="53" t="s">
        <v>43</v>
      </c>
      <c r="G63" s="53"/>
      <c r="H63" s="11">
        <v>250000</v>
      </c>
    </row>
    <row r="64" spans="1:11" x14ac:dyDescent="0.2">
      <c r="A64" s="52" t="s">
        <v>66</v>
      </c>
      <c r="B64" s="52"/>
      <c r="C64" s="52"/>
      <c r="D64" s="17" t="s">
        <v>70</v>
      </c>
      <c r="E64" s="7">
        <v>80000</v>
      </c>
      <c r="F64" s="53" t="s">
        <v>43</v>
      </c>
      <c r="G64" s="53"/>
      <c r="H64" s="12">
        <v>80000</v>
      </c>
      <c r="I64" s="24"/>
      <c r="J64" s="23"/>
    </row>
    <row r="65" spans="1:10" ht="14.25" customHeight="1" x14ac:dyDescent="0.2">
      <c r="A65" s="52" t="s">
        <v>67</v>
      </c>
      <c r="B65" s="52"/>
      <c r="C65" s="52"/>
      <c r="D65" s="10" t="s">
        <v>71</v>
      </c>
      <c r="E65" s="16">
        <f>10000+78920*1.25</f>
        <v>108650</v>
      </c>
      <c r="F65" s="53" t="s">
        <v>40</v>
      </c>
      <c r="G65" s="53"/>
      <c r="H65" s="11">
        <v>108650</v>
      </c>
      <c r="I65" s="22"/>
    </row>
    <row r="66" spans="1:10" ht="24.75" customHeight="1" x14ac:dyDescent="0.2">
      <c r="A66" s="54" t="s">
        <v>24</v>
      </c>
      <c r="B66" s="54"/>
      <c r="C66" s="54"/>
      <c r="D66" s="54"/>
      <c r="E66" s="4">
        <f>SUM(E63:E65)</f>
        <v>438650</v>
      </c>
      <c r="F66" s="55"/>
      <c r="G66" s="55"/>
      <c r="H66" s="4">
        <f>SUM(H63:H65)</f>
        <v>438650</v>
      </c>
      <c r="I66" s="22"/>
    </row>
    <row r="67" spans="1:10" ht="21.75" customHeight="1" x14ac:dyDescent="0.2">
      <c r="C67" s="13"/>
      <c r="E67" s="13"/>
      <c r="I67" s="22"/>
    </row>
    <row r="68" spans="1:10" ht="12.75" customHeight="1" x14ac:dyDescent="0.2">
      <c r="A68" s="60" t="s">
        <v>7</v>
      </c>
      <c r="B68" s="60"/>
      <c r="C68" s="60"/>
      <c r="D68" s="60"/>
      <c r="E68" s="60"/>
      <c r="F68" s="60"/>
      <c r="G68" s="60"/>
      <c r="H68" s="60"/>
      <c r="I68" s="22"/>
      <c r="J68" s="5"/>
    </row>
    <row r="69" spans="1:10" x14ac:dyDescent="0.2">
      <c r="A69" s="57" t="s">
        <v>18</v>
      </c>
      <c r="B69" s="57"/>
      <c r="C69" s="57"/>
      <c r="D69" s="3" t="s">
        <v>5</v>
      </c>
      <c r="E69" s="3" t="s">
        <v>21</v>
      </c>
      <c r="F69" s="57" t="s">
        <v>6</v>
      </c>
      <c r="G69" s="57"/>
      <c r="H69" s="57"/>
      <c r="I69" s="22"/>
    </row>
    <row r="70" spans="1:10" ht="12.75" customHeight="1" x14ac:dyDescent="0.2">
      <c r="A70" s="52" t="s">
        <v>57</v>
      </c>
      <c r="B70" s="52"/>
      <c r="C70" s="52"/>
      <c r="D70" s="17" t="s">
        <v>34</v>
      </c>
      <c r="E70" s="11">
        <v>80000</v>
      </c>
      <c r="F70" s="53" t="s">
        <v>40</v>
      </c>
      <c r="G70" s="53"/>
      <c r="H70" s="11">
        <v>80000</v>
      </c>
      <c r="I70" s="24"/>
      <c r="J70" s="23"/>
    </row>
    <row r="71" spans="1:10" ht="21.75" customHeight="1" x14ac:dyDescent="0.2">
      <c r="A71" s="54" t="s">
        <v>36</v>
      </c>
      <c r="B71" s="54"/>
      <c r="C71" s="54"/>
      <c r="D71" s="54"/>
      <c r="E71" s="4">
        <f>SUM(E70+E67)</f>
        <v>80000</v>
      </c>
      <c r="F71" s="55"/>
      <c r="G71" s="55"/>
      <c r="H71" s="4">
        <f>SUM(H70+H67)</f>
        <v>80000</v>
      </c>
    </row>
    <row r="72" spans="1:10" ht="24.75" customHeight="1" x14ac:dyDescent="0.2">
      <c r="C72" s="13"/>
      <c r="E72" s="13"/>
    </row>
    <row r="73" spans="1:10" ht="14.25" customHeight="1" x14ac:dyDescent="0.2">
      <c r="A73" s="13" t="s">
        <v>47</v>
      </c>
      <c r="B73" s="13"/>
      <c r="C73" s="13"/>
      <c r="D73" s="13"/>
      <c r="E73" s="4"/>
      <c r="F73" s="31"/>
      <c r="G73" s="31"/>
      <c r="H73" s="12"/>
    </row>
    <row r="74" spans="1:10" x14ac:dyDescent="0.2">
      <c r="A74" s="57" t="s">
        <v>18</v>
      </c>
      <c r="B74" s="57"/>
      <c r="C74" s="57"/>
      <c r="D74" s="3" t="s">
        <v>5</v>
      </c>
      <c r="E74" s="3" t="s">
        <v>21</v>
      </c>
      <c r="F74" s="57" t="s">
        <v>6</v>
      </c>
      <c r="G74" s="57"/>
      <c r="H74" s="57"/>
    </row>
    <row r="75" spans="1:10" x14ac:dyDescent="0.2">
      <c r="A75" s="52" t="s">
        <v>58</v>
      </c>
      <c r="B75" s="52"/>
      <c r="C75" s="52"/>
      <c r="D75" s="17" t="s">
        <v>29</v>
      </c>
      <c r="E75" s="11">
        <v>894142.16</v>
      </c>
      <c r="F75" s="53" t="s">
        <v>40</v>
      </c>
      <c r="G75" s="53"/>
      <c r="H75" s="11">
        <v>894142.16</v>
      </c>
    </row>
    <row r="76" spans="1:10" x14ac:dyDescent="0.2">
      <c r="A76" s="49" t="s">
        <v>103</v>
      </c>
      <c r="B76" s="49"/>
      <c r="C76" s="49"/>
      <c r="D76" s="17" t="s">
        <v>104</v>
      </c>
      <c r="E76" s="11">
        <v>15693.95</v>
      </c>
      <c r="F76" s="53" t="s">
        <v>105</v>
      </c>
      <c r="G76" s="53"/>
      <c r="H76" s="11">
        <v>15693.95</v>
      </c>
    </row>
    <row r="77" spans="1:10" x14ac:dyDescent="0.2">
      <c r="A77" s="49" t="s">
        <v>106</v>
      </c>
      <c r="B77" s="49"/>
      <c r="C77" s="49"/>
      <c r="D77" s="17" t="s">
        <v>107</v>
      </c>
      <c r="E77" s="11">
        <v>66011.58</v>
      </c>
      <c r="F77" s="53" t="s">
        <v>108</v>
      </c>
      <c r="G77" s="53"/>
      <c r="H77" s="11">
        <v>66011.58</v>
      </c>
    </row>
    <row r="78" spans="1:10" x14ac:dyDescent="0.2">
      <c r="A78" s="52" t="s">
        <v>109</v>
      </c>
      <c r="B78" s="52"/>
      <c r="C78" s="52"/>
      <c r="D78" s="17" t="s">
        <v>77</v>
      </c>
      <c r="E78" s="11">
        <v>156407.5</v>
      </c>
      <c r="F78" s="53" t="s">
        <v>42</v>
      </c>
      <c r="G78" s="53"/>
      <c r="H78" s="11">
        <v>156407.5</v>
      </c>
      <c r="I78" s="12"/>
    </row>
    <row r="79" spans="1:10" x14ac:dyDescent="0.2">
      <c r="A79" s="52" t="s">
        <v>110</v>
      </c>
      <c r="B79" s="52"/>
      <c r="C79" s="52"/>
      <c r="D79" s="10" t="s">
        <v>72</v>
      </c>
      <c r="E79" s="11">
        <v>30000</v>
      </c>
      <c r="F79" s="53" t="s">
        <v>41</v>
      </c>
      <c r="G79" s="53"/>
      <c r="H79" s="11">
        <v>30000</v>
      </c>
    </row>
    <row r="80" spans="1:10" x14ac:dyDescent="0.2">
      <c r="A80" s="49" t="s">
        <v>111</v>
      </c>
      <c r="B80" s="49"/>
      <c r="C80" s="49"/>
      <c r="D80" s="10" t="s">
        <v>112</v>
      </c>
      <c r="E80" s="12">
        <v>3000</v>
      </c>
      <c r="F80" s="57" t="s">
        <v>105</v>
      </c>
      <c r="G80" s="57"/>
      <c r="H80" s="12">
        <v>3000</v>
      </c>
    </row>
    <row r="81" spans="1:10" x14ac:dyDescent="0.2">
      <c r="A81" s="52" t="s">
        <v>113</v>
      </c>
      <c r="B81" s="52"/>
      <c r="C81" s="52"/>
      <c r="D81" s="10" t="s">
        <v>73</v>
      </c>
      <c r="E81" s="11">
        <v>20000</v>
      </c>
      <c r="F81" s="53" t="s">
        <v>41</v>
      </c>
      <c r="G81" s="53"/>
      <c r="H81" s="11">
        <v>20000</v>
      </c>
    </row>
    <row r="82" spans="1:10" ht="12.75" customHeight="1" x14ac:dyDescent="0.2">
      <c r="A82" s="54" t="s">
        <v>37</v>
      </c>
      <c r="B82" s="54"/>
      <c r="C82" s="54"/>
      <c r="D82" s="54"/>
      <c r="E82" s="4">
        <f>E75+E76+E77+E78+E79+E80+E81</f>
        <v>1185255.19</v>
      </c>
      <c r="F82" s="55"/>
      <c r="G82" s="55"/>
      <c r="H82" s="4">
        <f>H75+H76+H77+H78+H79+H80+H81</f>
        <v>1185255.19</v>
      </c>
    </row>
    <row r="83" spans="1:10" ht="22.5" customHeight="1" x14ac:dyDescent="0.2">
      <c r="B83" s="14"/>
      <c r="C83" s="14"/>
      <c r="D83" s="14"/>
    </row>
    <row r="84" spans="1:10" ht="12.75" customHeight="1" x14ac:dyDescent="0.2">
      <c r="A84" s="13" t="s">
        <v>48</v>
      </c>
    </row>
    <row r="85" spans="1:10" x14ac:dyDescent="0.2">
      <c r="A85" s="57" t="s">
        <v>18</v>
      </c>
      <c r="B85" s="57"/>
      <c r="C85" s="57"/>
      <c r="D85" s="3" t="s">
        <v>5</v>
      </c>
      <c r="E85" s="3" t="s">
        <v>21</v>
      </c>
      <c r="F85" s="57" t="s">
        <v>6</v>
      </c>
      <c r="G85" s="57"/>
      <c r="H85" s="57"/>
    </row>
    <row r="86" spans="1:10" x14ac:dyDescent="0.2">
      <c r="A86" s="52" t="s">
        <v>59</v>
      </c>
      <c r="B86" s="52"/>
      <c r="C86" s="52"/>
      <c r="D86" s="10" t="s">
        <v>74</v>
      </c>
      <c r="E86" s="11">
        <v>100000</v>
      </c>
      <c r="F86" s="53" t="s">
        <v>40</v>
      </c>
      <c r="G86" s="53"/>
      <c r="H86" s="11">
        <v>100000</v>
      </c>
    </row>
    <row r="87" spans="1:10" ht="14.25" customHeight="1" x14ac:dyDescent="0.2">
      <c r="A87" s="52" t="s">
        <v>60</v>
      </c>
      <c r="B87" s="52"/>
      <c r="C87" s="52"/>
      <c r="D87" s="10" t="s">
        <v>102</v>
      </c>
      <c r="E87" s="11">
        <v>62500</v>
      </c>
      <c r="F87" s="53" t="s">
        <v>40</v>
      </c>
      <c r="G87" s="53"/>
      <c r="H87" s="11">
        <v>62500</v>
      </c>
    </row>
    <row r="88" spans="1:10" ht="24.75" customHeight="1" x14ac:dyDescent="0.2">
      <c r="A88" s="54" t="s">
        <v>38</v>
      </c>
      <c r="B88" s="54"/>
      <c r="C88" s="54"/>
      <c r="D88" s="54"/>
      <c r="E88" s="4">
        <f>SUM(E85:E87)</f>
        <v>162500</v>
      </c>
      <c r="F88" s="55"/>
      <c r="G88" s="55"/>
      <c r="H88" s="4">
        <f>SUM(H85:H87)</f>
        <v>162500</v>
      </c>
    </row>
    <row r="89" spans="1:10" ht="15" customHeight="1" x14ac:dyDescent="0.2">
      <c r="D89" s="13"/>
      <c r="E89" s="13"/>
    </row>
    <row r="90" spans="1:10" ht="12.75" customHeight="1" x14ac:dyDescent="0.2">
      <c r="A90" s="13" t="s">
        <v>49</v>
      </c>
    </row>
    <row r="91" spans="1:10" x14ac:dyDescent="0.2">
      <c r="A91" s="58" t="s">
        <v>18</v>
      </c>
      <c r="B91" s="58"/>
      <c r="C91" s="58"/>
      <c r="D91" s="3" t="s">
        <v>5</v>
      </c>
      <c r="E91" s="3" t="s">
        <v>21</v>
      </c>
      <c r="F91" s="58" t="s">
        <v>6</v>
      </c>
      <c r="G91" s="58"/>
      <c r="H91" s="58"/>
    </row>
    <row r="92" spans="1:10" x14ac:dyDescent="0.2">
      <c r="A92" s="59" t="s">
        <v>28</v>
      </c>
      <c r="B92" s="59"/>
      <c r="C92" s="59"/>
      <c r="D92" s="31" t="s">
        <v>28</v>
      </c>
      <c r="E92" s="12">
        <v>0</v>
      </c>
      <c r="F92" s="58" t="s">
        <v>28</v>
      </c>
      <c r="G92" s="58"/>
      <c r="H92" s="12">
        <v>0</v>
      </c>
    </row>
    <row r="93" spans="1:10" ht="23.25" customHeight="1" x14ac:dyDescent="0.2">
      <c r="A93" s="14"/>
      <c r="D93" s="14"/>
      <c r="J93" s="5"/>
    </row>
    <row r="94" spans="1:10" x14ac:dyDescent="0.2">
      <c r="A94" s="13" t="s">
        <v>50</v>
      </c>
    </row>
    <row r="95" spans="1:10" x14ac:dyDescent="0.2">
      <c r="A95" s="57" t="s">
        <v>18</v>
      </c>
      <c r="B95" s="57"/>
      <c r="C95" s="57"/>
      <c r="D95" s="3" t="s">
        <v>5</v>
      </c>
      <c r="E95" s="3" t="s">
        <v>21</v>
      </c>
      <c r="F95" s="57" t="s">
        <v>6</v>
      </c>
      <c r="G95" s="57"/>
      <c r="H95" s="57"/>
      <c r="J95" s="5"/>
    </row>
    <row r="96" spans="1:10" ht="18" customHeight="1" x14ac:dyDescent="0.2">
      <c r="A96" s="52" t="s">
        <v>61</v>
      </c>
      <c r="B96" s="52"/>
      <c r="C96" s="52"/>
      <c r="D96" s="10" t="s">
        <v>22</v>
      </c>
      <c r="E96" s="16">
        <v>421151.61</v>
      </c>
      <c r="F96" s="53" t="s">
        <v>40</v>
      </c>
      <c r="G96" s="53"/>
      <c r="H96" s="11">
        <v>421151.61</v>
      </c>
    </row>
    <row r="97" spans="1:10" ht="18" customHeight="1" x14ac:dyDescent="0.2">
      <c r="A97" s="49" t="s">
        <v>114</v>
      </c>
      <c r="B97" s="49"/>
      <c r="C97" s="49"/>
      <c r="D97" s="10" t="s">
        <v>115</v>
      </c>
      <c r="E97" s="16">
        <v>4492.3500000000004</v>
      </c>
      <c r="F97" s="53" t="s">
        <v>116</v>
      </c>
      <c r="G97" s="53"/>
      <c r="H97" s="11">
        <v>4492.3500000000004</v>
      </c>
    </row>
    <row r="98" spans="1:10" ht="15" customHeight="1" x14ac:dyDescent="0.2">
      <c r="A98" s="52" t="s">
        <v>62</v>
      </c>
      <c r="B98" s="52"/>
      <c r="C98" s="52"/>
      <c r="D98" s="10" t="s">
        <v>78</v>
      </c>
      <c r="E98" s="12">
        <v>19000</v>
      </c>
      <c r="F98" s="57" t="s">
        <v>40</v>
      </c>
      <c r="G98" s="57"/>
      <c r="H98" s="12">
        <v>19000</v>
      </c>
    </row>
    <row r="99" spans="1:10" ht="17.25" customHeight="1" x14ac:dyDescent="0.2">
      <c r="A99" s="52" t="s">
        <v>63</v>
      </c>
      <c r="B99" s="52"/>
      <c r="C99" s="52"/>
      <c r="D99" s="10" t="s">
        <v>101</v>
      </c>
      <c r="E99" s="11">
        <v>100000</v>
      </c>
      <c r="F99" s="53" t="s">
        <v>40</v>
      </c>
      <c r="G99" s="53"/>
      <c r="H99" s="11">
        <v>100000</v>
      </c>
      <c r="J99" s="5"/>
    </row>
    <row r="100" spans="1:10" ht="12.75" customHeight="1" x14ac:dyDescent="0.2">
      <c r="A100" s="54" t="s">
        <v>30</v>
      </c>
      <c r="B100" s="54"/>
      <c r="C100" s="54"/>
      <c r="D100" s="54"/>
      <c r="E100" s="4">
        <f>SUM(E95:E99)</f>
        <v>544643.96</v>
      </c>
      <c r="F100" s="55"/>
      <c r="G100" s="55"/>
      <c r="H100" s="4">
        <f>SUM(H95:H99)</f>
        <v>544643.96</v>
      </c>
    </row>
    <row r="101" spans="1:10" x14ac:dyDescent="0.2">
      <c r="A101" s="14"/>
      <c r="B101" s="2"/>
      <c r="C101" s="14"/>
      <c r="D101" s="14"/>
      <c r="E101" s="14"/>
    </row>
    <row r="102" spans="1:10" ht="12.75" customHeight="1" x14ac:dyDescent="0.2">
      <c r="A102" s="13" t="s">
        <v>8</v>
      </c>
    </row>
    <row r="103" spans="1:10" x14ac:dyDescent="0.2">
      <c r="A103" s="57" t="s">
        <v>18</v>
      </c>
      <c r="B103" s="57"/>
      <c r="C103" s="57"/>
      <c r="D103" s="3" t="s">
        <v>5</v>
      </c>
      <c r="E103" s="3" t="s">
        <v>21</v>
      </c>
      <c r="F103" s="57" t="s">
        <v>6</v>
      </c>
      <c r="G103" s="57"/>
      <c r="H103" s="57"/>
    </row>
    <row r="104" spans="1:10" x14ac:dyDescent="0.2">
      <c r="A104" s="52" t="s">
        <v>64</v>
      </c>
      <c r="B104" s="52"/>
      <c r="C104" s="52"/>
      <c r="D104" s="10" t="s">
        <v>25</v>
      </c>
      <c r="E104" s="11">
        <v>140000</v>
      </c>
      <c r="F104" s="53" t="s">
        <v>40</v>
      </c>
      <c r="G104" s="53"/>
      <c r="H104" s="11">
        <v>140000</v>
      </c>
    </row>
    <row r="105" spans="1:10" ht="14.25" customHeight="1" x14ac:dyDescent="0.2">
      <c r="A105" s="52" t="s">
        <v>65</v>
      </c>
      <c r="B105" s="52"/>
      <c r="C105" s="52"/>
      <c r="D105" s="17" t="s">
        <v>26</v>
      </c>
      <c r="E105" s="11">
        <v>600000</v>
      </c>
      <c r="F105" s="53" t="s">
        <v>40</v>
      </c>
      <c r="G105" s="53"/>
      <c r="H105" s="11">
        <v>600000</v>
      </c>
      <c r="I105" s="38"/>
      <c r="J105" s="38"/>
    </row>
    <row r="106" spans="1:10" ht="14.25" customHeight="1" x14ac:dyDescent="0.2">
      <c r="A106" s="54" t="s">
        <v>27</v>
      </c>
      <c r="B106" s="54"/>
      <c r="C106" s="54"/>
      <c r="D106" s="54"/>
      <c r="E106" s="4">
        <f>SUM(E104:E105)</f>
        <v>740000</v>
      </c>
      <c r="F106" s="55"/>
      <c r="G106" s="55"/>
      <c r="H106" s="4">
        <f>SUM(H104:H105)</f>
        <v>740000</v>
      </c>
      <c r="I106" s="39"/>
      <c r="J106" s="39"/>
    </row>
    <row r="107" spans="1:10" ht="13.5" customHeight="1" x14ac:dyDescent="0.2">
      <c r="D107" s="13"/>
      <c r="E107" s="13"/>
      <c r="I107" s="39"/>
      <c r="J107" s="39"/>
    </row>
    <row r="108" spans="1:10" ht="21" customHeight="1" x14ac:dyDescent="0.2">
      <c r="A108" s="56" t="s">
        <v>32</v>
      </c>
      <c r="B108" s="56"/>
      <c r="C108" s="56"/>
      <c r="D108" s="56"/>
      <c r="E108" s="15">
        <f>SUM(E106,E100,E88,E82,E70,E66,E59)</f>
        <v>3988549.15</v>
      </c>
      <c r="H108" s="15">
        <f>SUM(H106,H100,H88,H82,H70,H66,H59)</f>
        <v>3988549.15</v>
      </c>
      <c r="J108" s="5"/>
    </row>
    <row r="109" spans="1:10" ht="21" customHeight="1" x14ac:dyDescent="0.2">
      <c r="A109" s="33"/>
      <c r="B109" s="33"/>
      <c r="C109" s="33"/>
      <c r="D109" s="33"/>
      <c r="E109" s="15"/>
      <c r="H109" s="15"/>
      <c r="J109" s="5"/>
    </row>
    <row r="110" spans="1:10" s="40" customFormat="1" x14ac:dyDescent="0.2">
      <c r="A110" s="50" t="s">
        <v>9</v>
      </c>
      <c r="B110" s="50"/>
      <c r="C110" s="50"/>
      <c r="D110" s="50"/>
      <c r="E110" s="50"/>
      <c r="F110" s="50"/>
      <c r="G110" s="50"/>
      <c r="H110" s="50"/>
    </row>
    <row r="111" spans="1:10" s="40" customFormat="1" x14ac:dyDescent="0.2">
      <c r="A111" s="32"/>
      <c r="B111" s="32"/>
      <c r="C111" s="32"/>
      <c r="D111" s="32"/>
      <c r="E111" s="32"/>
      <c r="F111" s="32"/>
      <c r="G111" s="32"/>
      <c r="H111" s="32"/>
    </row>
    <row r="112" spans="1:10" s="40" customFormat="1" x14ac:dyDescent="0.2">
      <c r="A112" s="51" t="s">
        <v>85</v>
      </c>
      <c r="B112" s="51"/>
      <c r="C112" s="51"/>
      <c r="D112" s="51"/>
      <c r="E112" s="51"/>
      <c r="F112" s="51"/>
      <c r="G112" s="51"/>
      <c r="H112" s="51"/>
    </row>
    <row r="113" spans="1:8" s="40" customFormat="1" x14ac:dyDescent="0.2">
      <c r="A113" s="1"/>
      <c r="B113" s="42"/>
      <c r="C113" s="42"/>
      <c r="D113" s="42"/>
      <c r="E113" s="42"/>
      <c r="F113" s="42"/>
      <c r="G113" s="42"/>
      <c r="H113" s="43"/>
    </row>
    <row r="114" spans="1:8" s="40" customFormat="1" x14ac:dyDescent="0.2">
      <c r="A114" s="3" t="s">
        <v>45</v>
      </c>
      <c r="B114" s="3"/>
      <c r="C114" s="3"/>
      <c r="D114" s="3"/>
      <c r="E114" s="3" t="s">
        <v>33</v>
      </c>
      <c r="F114" s="3"/>
      <c r="G114" s="42"/>
      <c r="H114" s="43"/>
    </row>
    <row r="115" spans="1:8" s="40" customFormat="1" x14ac:dyDescent="0.2">
      <c r="A115" s="3" t="s">
        <v>46</v>
      </c>
      <c r="B115" s="3"/>
      <c r="C115" s="3"/>
      <c r="D115" s="3"/>
      <c r="E115" s="3"/>
      <c r="F115" s="3"/>
      <c r="G115" s="42"/>
      <c r="H115" s="43"/>
    </row>
    <row r="116" spans="1:8" s="40" customFormat="1" x14ac:dyDescent="0.2">
      <c r="A116" s="3" t="s">
        <v>86</v>
      </c>
      <c r="B116" s="3"/>
      <c r="C116" s="3"/>
      <c r="D116" s="3"/>
      <c r="E116" s="3" t="s">
        <v>39</v>
      </c>
      <c r="F116" s="3"/>
      <c r="G116" s="42"/>
      <c r="H116" s="43"/>
    </row>
    <row r="117" spans="1:8" s="40" customFormat="1" x14ac:dyDescent="0.2">
      <c r="A117" s="42"/>
      <c r="B117" s="42"/>
      <c r="C117" s="42"/>
      <c r="D117" s="42"/>
      <c r="E117" s="42"/>
      <c r="F117" s="42"/>
      <c r="G117" s="42"/>
      <c r="H117" s="43"/>
    </row>
    <row r="118" spans="1:8" s="40" customFormat="1" x14ac:dyDescent="0.2">
      <c r="H118" s="41"/>
    </row>
    <row r="119" spans="1:8" s="40" customFormat="1" x14ac:dyDescent="0.2">
      <c r="H119" s="41"/>
    </row>
  </sheetData>
  <mergeCells count="106">
    <mergeCell ref="A28:H28"/>
    <mergeCell ref="A23:H23"/>
    <mergeCell ref="A17:H17"/>
    <mergeCell ref="A12:G12"/>
    <mergeCell ref="F76:G76"/>
    <mergeCell ref="F77:G77"/>
    <mergeCell ref="F80:G80"/>
    <mergeCell ref="F97:G97"/>
    <mergeCell ref="A1:H1"/>
    <mergeCell ref="A3:H3"/>
    <mergeCell ref="A4:H4"/>
    <mergeCell ref="A5:H5"/>
    <mergeCell ref="A7:H7"/>
    <mergeCell ref="A53:H53"/>
    <mergeCell ref="A30:H30"/>
    <mergeCell ref="I32:K32"/>
    <mergeCell ref="A32:H32"/>
    <mergeCell ref="A16:H16"/>
    <mergeCell ref="A19:H19"/>
    <mergeCell ref="A20:H20"/>
    <mergeCell ref="A22:H22"/>
    <mergeCell ref="A35:H35"/>
    <mergeCell ref="A37:H37"/>
    <mergeCell ref="A49:H49"/>
    <mergeCell ref="A51:H51"/>
    <mergeCell ref="E52:K52"/>
    <mergeCell ref="A9:H9"/>
    <mergeCell ref="A36:C36"/>
    <mergeCell ref="A50:D50"/>
    <mergeCell ref="A14:H14"/>
    <mergeCell ref="I14:K14"/>
    <mergeCell ref="A25:H26"/>
    <mergeCell ref="A61:H61"/>
    <mergeCell ref="A54:C54"/>
    <mergeCell ref="F54:H54"/>
    <mergeCell ref="A55:C55"/>
    <mergeCell ref="F55:G55"/>
    <mergeCell ref="A56:C56"/>
    <mergeCell ref="F56:G56"/>
    <mergeCell ref="F57:G57"/>
    <mergeCell ref="A58:C58"/>
    <mergeCell ref="F58:G58"/>
    <mergeCell ref="A59:D59"/>
    <mergeCell ref="F59:G59"/>
    <mergeCell ref="A69:C69"/>
    <mergeCell ref="F69:H69"/>
    <mergeCell ref="A62:C62"/>
    <mergeCell ref="F62:H62"/>
    <mergeCell ref="A63:C63"/>
    <mergeCell ref="F63:G63"/>
    <mergeCell ref="A64:C64"/>
    <mergeCell ref="F64:G64"/>
    <mergeCell ref="A65:C65"/>
    <mergeCell ref="F65:G65"/>
    <mergeCell ref="A66:D66"/>
    <mergeCell ref="F66:G66"/>
    <mergeCell ref="A68:H68"/>
    <mergeCell ref="A79:C79"/>
    <mergeCell ref="F79:G79"/>
    <mergeCell ref="A70:C70"/>
    <mergeCell ref="F70:G70"/>
    <mergeCell ref="A71:D71"/>
    <mergeCell ref="F71:G71"/>
    <mergeCell ref="A74:C74"/>
    <mergeCell ref="F74:H74"/>
    <mergeCell ref="A75:C75"/>
    <mergeCell ref="F75:G75"/>
    <mergeCell ref="A78:C78"/>
    <mergeCell ref="F78:G78"/>
    <mergeCell ref="A81:C81"/>
    <mergeCell ref="F81:G81"/>
    <mergeCell ref="A82:D82"/>
    <mergeCell ref="F82:G82"/>
    <mergeCell ref="A85:C85"/>
    <mergeCell ref="F85:H85"/>
    <mergeCell ref="A86:C86"/>
    <mergeCell ref="F86:G86"/>
    <mergeCell ref="A87:C87"/>
    <mergeCell ref="F87:G87"/>
    <mergeCell ref="A88:D88"/>
    <mergeCell ref="F88:G88"/>
    <mergeCell ref="A91:C91"/>
    <mergeCell ref="F91:H91"/>
    <mergeCell ref="A92:C92"/>
    <mergeCell ref="F92:G92"/>
    <mergeCell ref="A95:C95"/>
    <mergeCell ref="F95:H95"/>
    <mergeCell ref="A96:C96"/>
    <mergeCell ref="F96:G96"/>
    <mergeCell ref="A110:H110"/>
    <mergeCell ref="A112:H112"/>
    <mergeCell ref="A105:C105"/>
    <mergeCell ref="F105:G105"/>
    <mergeCell ref="A106:D106"/>
    <mergeCell ref="F106:G106"/>
    <mergeCell ref="A108:D108"/>
    <mergeCell ref="A98:C98"/>
    <mergeCell ref="F98:G98"/>
    <mergeCell ref="A99:C99"/>
    <mergeCell ref="F99:G99"/>
    <mergeCell ref="A100:D100"/>
    <mergeCell ref="F100:G100"/>
    <mergeCell ref="A103:C103"/>
    <mergeCell ref="F103:H103"/>
    <mergeCell ref="A104:C104"/>
    <mergeCell ref="F104:G104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I.izmjene programa održavanja</vt:lpstr>
    </vt:vector>
  </TitlesOfParts>
  <Company>Investintech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Vedrana Brusić</cp:lastModifiedBy>
  <cp:lastPrinted>2022-03-14T08:55:06Z</cp:lastPrinted>
  <dcterms:created xsi:type="dcterms:W3CDTF">2018-11-14T04:36:34Z</dcterms:created>
  <dcterms:modified xsi:type="dcterms:W3CDTF">2022-03-16T08:34:02Z</dcterms:modified>
</cp:coreProperties>
</file>