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5135" windowHeight="8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6" i="1"/>
  <c r="F119"/>
  <c r="F117"/>
  <c r="F115"/>
  <c r="F121"/>
  <c r="E194"/>
  <c r="F192"/>
  <c r="F194"/>
  <c r="E192"/>
  <c r="F173"/>
  <c r="F107"/>
  <c r="F82"/>
  <c r="F59"/>
  <c r="F37"/>
  <c r="E165"/>
  <c r="F149"/>
  <c r="F153"/>
  <c r="F154"/>
  <c r="F145"/>
  <c r="E149"/>
  <c r="E153"/>
  <c r="E154"/>
  <c r="E172"/>
  <c r="E173"/>
  <c r="F148"/>
  <c r="E148"/>
  <c r="E145"/>
  <c r="E121"/>
  <c r="E37"/>
  <c r="F98"/>
  <c r="F97"/>
  <c r="E98"/>
  <c r="E97"/>
  <c r="F91"/>
  <c r="F90"/>
  <c r="E91"/>
  <c r="E90"/>
  <c r="E83"/>
  <c r="E82"/>
  <c r="E59"/>
  <c r="E69"/>
  <c r="E103"/>
  <c r="F52"/>
  <c r="F69"/>
  <c r="E52"/>
  <c r="F22"/>
  <c r="F38"/>
  <c r="E22"/>
  <c r="E38"/>
  <c r="F165"/>
  <c r="E104"/>
  <c r="E68"/>
  <c r="E102"/>
  <c r="E107"/>
</calcChain>
</file>

<file path=xl/sharedStrings.xml><?xml version="1.0" encoding="utf-8"?>
<sst xmlns="http://schemas.openxmlformats.org/spreadsheetml/2006/main" count="301" uniqueCount="200">
  <si>
    <t>Članak 1.</t>
  </si>
  <si>
    <t>"A.1.</t>
  </si>
  <si>
    <t>JAVNE POVRŠINE</t>
  </si>
  <si>
    <t>A.1.a)</t>
  </si>
  <si>
    <t xml:space="preserve">Projekti </t>
  </si>
  <si>
    <t>IZVOR FINANCIRANJA</t>
  </si>
  <si>
    <t xml:space="preserve"> PLAN</t>
  </si>
  <si>
    <t>kom.dop.</t>
  </si>
  <si>
    <t>A.1.b)</t>
  </si>
  <si>
    <t>Gradnja</t>
  </si>
  <si>
    <t>R252</t>
  </si>
  <si>
    <t>UKUPNO A.1.</t>
  </si>
  <si>
    <t>A.2.</t>
  </si>
  <si>
    <t>NERAZVRSTANE CESTE</t>
  </si>
  <si>
    <t>A.2.a)</t>
  </si>
  <si>
    <t>Imovinsko-pravne radnje</t>
  </si>
  <si>
    <t>UKUPNO:</t>
  </si>
  <si>
    <t>A.2.b)</t>
  </si>
  <si>
    <t>R253</t>
  </si>
  <si>
    <t>A.2.c)</t>
  </si>
  <si>
    <t>R212</t>
  </si>
  <si>
    <t xml:space="preserve">SVEUKUPNO A.2: </t>
  </si>
  <si>
    <t>A.3.</t>
  </si>
  <si>
    <t>JAVNA  RASVJETA</t>
  </si>
  <si>
    <t>Gradnja:</t>
  </si>
  <si>
    <t>R215</t>
  </si>
  <si>
    <t>R378.1</t>
  </si>
  <si>
    <t xml:space="preserve">SVEUKUPNO A.3: </t>
  </si>
  <si>
    <t>A.4.</t>
  </si>
  <si>
    <t>GROBLJA</t>
  </si>
  <si>
    <t>R318</t>
  </si>
  <si>
    <t>Gradnja i oprema</t>
  </si>
  <si>
    <t>R318.1</t>
  </si>
  <si>
    <t>BOŽIĆNO NOVOGODIŠNJA ILUMINACIJA</t>
  </si>
  <si>
    <t>1. Program božićno - novogodišnje iluminacije</t>
  </si>
  <si>
    <t>A. REKAPITULACIJA</t>
  </si>
  <si>
    <t>1. Javne površine</t>
  </si>
  <si>
    <t>2. Nerazvrstane ceste</t>
  </si>
  <si>
    <t>3. Javna rasvjeta</t>
  </si>
  <si>
    <t>4.Groblja</t>
  </si>
  <si>
    <t>6. Božićno - novogodišnja iluminacija</t>
  </si>
  <si>
    <t>SVEUKUPNO A.:"</t>
  </si>
  <si>
    <t xml:space="preserve"> </t>
  </si>
  <si>
    <t>Članak 2.</t>
  </si>
  <si>
    <t>- Komunalni doprinos</t>
  </si>
  <si>
    <t>- Kapitalne pomoći iz državnog proračuna</t>
  </si>
  <si>
    <t>Članak 3.</t>
  </si>
  <si>
    <t>"B.</t>
  </si>
  <si>
    <t>GRADNJA KOMUNALNIH VODNIH GRAĐEVINA</t>
  </si>
  <si>
    <t>B.1.</t>
  </si>
  <si>
    <t>GRAĐEVINE ZA JAVNU ODVODNJU</t>
  </si>
  <si>
    <t>B.1.a)</t>
  </si>
  <si>
    <t>vodni doprinos</t>
  </si>
  <si>
    <t>UKUPNO B.1.</t>
  </si>
  <si>
    <t>B. REKAPITULACIJA</t>
  </si>
  <si>
    <t>1. Građevine za javnu odvodnju</t>
  </si>
  <si>
    <t>Članak  4.</t>
  </si>
  <si>
    <t xml:space="preserve">                       "SVEUKUPNA REKAPITULACIJA GRAĐENJA OBJEKATA,  UREĐAJA  </t>
  </si>
  <si>
    <t xml:space="preserve">A. Javne površine, nerazvrstane ceste, javna rasvjeta i groblja </t>
  </si>
  <si>
    <t>B.Građevine za javnu vodoopskrbu i odvodnju</t>
  </si>
  <si>
    <t>Članak 5.</t>
  </si>
  <si>
    <t>- Vodni doprinos</t>
  </si>
  <si>
    <t xml:space="preserve">   2.  Vlastita sredstva Ponikve</t>
  </si>
  <si>
    <t xml:space="preserve">                  </t>
  </si>
  <si>
    <t>UKUPNO OPĆINA PUNAT:</t>
  </si>
  <si>
    <t>- Opći prihodi i primici</t>
  </si>
  <si>
    <t>Na temelju članka 30. stavak 3. Zakona o komunalnom gospodarstvu ("N.N." br. 26/03 - pročišćeni tekst, 82/04,110/04, 178/04,</t>
  </si>
  <si>
    <t>Građevine za javnu vodoopskrbu i odvodnju</t>
  </si>
  <si>
    <t>Članak 6.</t>
  </si>
  <si>
    <t>Članak  7.</t>
  </si>
  <si>
    <t xml:space="preserve">           GRADNJE OBJEKATA I UREĐAJA KOMUNALNE INFRASTRUKTURE  U OPĆINI PUNAT</t>
  </si>
  <si>
    <t>38/09, 79/09, 153/09, 49/11, 84/11, 90/11, 144/12, 94/13, 153/13, 147/14  i 36/15)  i članka 32. Statuta Općine Punat ("Službene novine</t>
  </si>
  <si>
    <t>POZ. PROR.</t>
  </si>
  <si>
    <t>"Gradnja objekata i uređaja, te nabave opreme iz članka 1. ovog Programa, financirala se je iz slijedećih izvora:</t>
  </si>
  <si>
    <t>Gradnja objekata i uređaja i nabava opreme iz članka 3. ovog Programa financirala se je iz sljedećih izvora:</t>
  </si>
  <si>
    <t>-komunalni doprinos</t>
  </si>
  <si>
    <t>- vodni doprinos</t>
  </si>
  <si>
    <t>- vl. sredstva Ponikve</t>
  </si>
  <si>
    <t xml:space="preserve"> županije".</t>
  </si>
  <si>
    <t xml:space="preserve">                                                                                                                                                                                                   OPĆINSKI NAČELNIK</t>
  </si>
  <si>
    <t xml:space="preserve">                                                                                            MARINKO ŽIC</t>
  </si>
  <si>
    <t>IZVRŠENJE</t>
  </si>
  <si>
    <t xml:space="preserve">                                                                                            </t>
  </si>
  <si>
    <t>SVEUKUPNA REKAPITULACIJA IZVORA FINANCIRANJA ZA GRAĐENJE OBJEKATA, UREĐAJA</t>
  </si>
  <si>
    <t>Primorsko- goranske županije" br.25/09, 35/09 i 13/13), Općinsko vijeće Općine Punat je na ______sjednici, održanoj _______2017. godine donijelo</t>
  </si>
  <si>
    <t xml:space="preserve">                                                                                    U 2016. GODINI</t>
  </si>
  <si>
    <t>Program gradnje objekata i uređaja komunalne infrastrukture na području Općine Punat u 2016. godini ("Službene novine Primorsko</t>
  </si>
  <si>
    <t>1. Projekt uređenja dječjeg igrališta u Staroj Baški</t>
  </si>
  <si>
    <t>goranske županije" broj 37/15, 21/16 i 35/16), izvršen je u 2016. godini kako slijedi:</t>
  </si>
  <si>
    <t>R390</t>
  </si>
  <si>
    <t>R390.1</t>
  </si>
  <si>
    <t>Naknada za konc.na.tur.zemlj.</t>
  </si>
  <si>
    <t>2. Projekt Streetworkout park</t>
  </si>
  <si>
    <t>R423.011</t>
  </si>
  <si>
    <t>UKUPNO A1a:</t>
  </si>
  <si>
    <t>UKUPNO A.1.b</t>
  </si>
  <si>
    <t>1. Uređenje centralnog Trga u Puntu</t>
  </si>
  <si>
    <t>R364.011</t>
  </si>
  <si>
    <t>višak posl.prih.-kom.dop.</t>
  </si>
  <si>
    <t xml:space="preserve">2. Uređenje parka i parkirališta na lokaciji Vele Vode </t>
  </si>
  <si>
    <t>R391</t>
  </si>
  <si>
    <t>3. Izgradnja pješačke staze u Adrenalinskom parku</t>
  </si>
  <si>
    <t>R392</t>
  </si>
  <si>
    <t>4. Izgradnja dječjeg igrališta u Staroj Baški</t>
  </si>
  <si>
    <t>5. Komunalna urbana oprema</t>
  </si>
  <si>
    <t>6. Prometna urbana oprema</t>
  </si>
  <si>
    <t>R413</t>
  </si>
  <si>
    <t>7.Urbana oprema za igrališta</t>
  </si>
  <si>
    <t>R415</t>
  </si>
  <si>
    <t>8. Izgradnja parkirališta na Punta de biju</t>
  </si>
  <si>
    <t>R414</t>
  </si>
  <si>
    <t>9. Oprema - SWP</t>
  </si>
  <si>
    <t>R423.1</t>
  </si>
  <si>
    <t>R423.02</t>
  </si>
  <si>
    <t>1. Otkup zemljišta za cestu SU15</t>
  </si>
  <si>
    <t>višak posl.prih. - kom.dop.</t>
  </si>
  <si>
    <t>2. Otkup zemljišta za cestu OU 17</t>
  </si>
  <si>
    <t>3. Otkup zemljišta Stara Baška</t>
  </si>
  <si>
    <t>4. Otkup zemljišta SU 6</t>
  </si>
  <si>
    <t>5. Otkup zemljišta OU 63 i GMU 2</t>
  </si>
  <si>
    <t>R213.3</t>
  </si>
  <si>
    <t>donacije</t>
  </si>
  <si>
    <t>6. Otkup zemljišta OU 42</t>
  </si>
  <si>
    <t>UKUPNO A2a:</t>
  </si>
  <si>
    <t>R213.2</t>
  </si>
  <si>
    <t>1. Projektna dokumentacija SU15</t>
  </si>
  <si>
    <t>2. Izrada ostale tehničke dokumentacije (projekti, parcelacije)</t>
  </si>
  <si>
    <t>3. Projektna dokumentacija SU6</t>
  </si>
  <si>
    <t>UKUPNO A2b:</t>
  </si>
  <si>
    <t>UKUPNO A2c:</t>
  </si>
  <si>
    <t>1.Rekonstrukcija ulice Veli dvor</t>
  </si>
  <si>
    <t>2.Proširenje ulice Kralja Zvonimira</t>
  </si>
  <si>
    <t>1. Izgradnja JR u parku Pod gušternu</t>
  </si>
  <si>
    <t>2. Izgradnja JR na šetalištu Pod gušternu</t>
  </si>
  <si>
    <t>3. Izgradnja JR u parku Vele vode</t>
  </si>
  <si>
    <t>6. Ostala ulaganja u JR Stara Baška</t>
  </si>
  <si>
    <t>7. Ostala ulaganja u JR Punat</t>
  </si>
  <si>
    <t>8. Smart light oprema</t>
  </si>
  <si>
    <t>višak prih.od kap.pom. iz drž.pro.</t>
  </si>
  <si>
    <t>4. Izgradnja JR u  St. Baški od autobusne stanice do naselja</t>
  </si>
  <si>
    <t>1. Dogradnja groblja Sv. Blaž u Puntu</t>
  </si>
  <si>
    <t>ostali prihodi pos.namjene</t>
  </si>
  <si>
    <t>SVEUKUPNO A.4:</t>
  </si>
  <si>
    <t>A.5.</t>
  </si>
  <si>
    <t>R359.03</t>
  </si>
  <si>
    <t>R359.02</t>
  </si>
  <si>
    <t>opći prihodi</t>
  </si>
  <si>
    <t>višak posl.prihoda-ost.prih.pos.namj</t>
  </si>
  <si>
    <t>SVEUKUPNO A.5:</t>
  </si>
  <si>
    <t>1. Proračun Općine Punat za 2016. godinu:</t>
  </si>
  <si>
    <t>R423.2</t>
  </si>
  <si>
    <t>- Naknada za koncesiju na turističkom zemljištu</t>
  </si>
  <si>
    <t>- Kapitalne donacije</t>
  </si>
  <si>
    <t>- Višak poslovnih prihoda - komunalni doprinos</t>
  </si>
  <si>
    <t>- Višak poslovnih prihoda - ost.prih.posl.namjene</t>
  </si>
  <si>
    <t>1. Izgradnja kanalizacije Krčka ulica do šetnice Punta de bij</t>
  </si>
  <si>
    <t>vlastita sred. Ponikve</t>
  </si>
  <si>
    <t>2. Izgradnja vodovoda i kanalizacije u Staroj Baški (kbr. 17-41.)</t>
  </si>
  <si>
    <t>3. Izgradnj kanalizacije u dijelu ulice Kralja Zvonimira</t>
  </si>
  <si>
    <t>4. Izgradnja vodovoda na šetalištu u Puntu</t>
  </si>
  <si>
    <t>naknada za razvoj</t>
  </si>
  <si>
    <t>5.Oborinska kanalizacija u ulici Kralja Zvonimira</t>
  </si>
  <si>
    <t>R 256.3</t>
  </si>
  <si>
    <t>višak posl. prihoda - kom. dop.</t>
  </si>
  <si>
    <t>6. Oborinska kanalizacija u ulici Obala</t>
  </si>
  <si>
    <t>R 256.1</t>
  </si>
  <si>
    <t>7. Oborinska kanalizacija u ulici 17. travnja</t>
  </si>
  <si>
    <t>R 256.2</t>
  </si>
  <si>
    <t>ostali prih.pos.namj.</t>
  </si>
  <si>
    <t>8. Oborinska kanalizacija u ulici šetalište I. Brusića</t>
  </si>
  <si>
    <t>R 256</t>
  </si>
  <si>
    <t>komunalni doprinos</t>
  </si>
  <si>
    <t>UKUPNO B:</t>
  </si>
  <si>
    <t>PLAN</t>
  </si>
  <si>
    <t>SVEUKUPNO  B.:</t>
  </si>
  <si>
    <t>- višak posl. prihoda - kom. dop.</t>
  </si>
  <si>
    <t>- ostali prih.pos.namj.</t>
  </si>
  <si>
    <t>1. Proračun Općine Punat za 2016. godinu</t>
  </si>
  <si>
    <t>I NABAVE OPREME KOMUNALNE INFRASTRUKTURE U 2016. GODINI</t>
  </si>
  <si>
    <t>SVEUKUPNO U 2016. GODINI:</t>
  </si>
  <si>
    <t>- Opći prihodi</t>
  </si>
  <si>
    <t>I NABAVU OPREME KOMUNALNE INFRASTRUKTURE U 2016. GODINI</t>
  </si>
  <si>
    <t>1. Proračun Općine Punat za 2016. godini</t>
  </si>
  <si>
    <t>UKUPNO Proračun Općine Punat za 2016. godinu</t>
  </si>
  <si>
    <t>SVEUKUPNO U 2016. GODINI (1-2):"</t>
  </si>
  <si>
    <t>- Ostali prihodi posebne namjene</t>
  </si>
  <si>
    <t>- Naknada za koncesiju za turističko zemljište</t>
  </si>
  <si>
    <t>- Višak prihoda od kapitalnih pomoći iz državnoga proračuna</t>
  </si>
  <si>
    <t>- Višak poslovnih prihoda - ost.prih.posl.namj.</t>
  </si>
  <si>
    <t>Izvješće o izvršenju Programa gradnje objekata i uređaja komunalne infrastrukture u 2016. godini objavit će se u "Službenim novinama Primorsko-goranske</t>
  </si>
  <si>
    <t>3. Asfalterski radovi Krčka ulica</t>
  </si>
  <si>
    <t>4.Radovi u Frankopanskoj ulici</t>
  </si>
  <si>
    <t>5. Izrada odvoda krovnih voda u oborinsku kanalizaciju</t>
  </si>
  <si>
    <t>i članka 51. Statuta Općine Punat (Službene novine</t>
  </si>
  <si>
    <t xml:space="preserve">ko goranske Županije, broj 25/09, 35/09 i 13/13) općinski načelnik podnosi </t>
  </si>
  <si>
    <t xml:space="preserve">                                                                                            IZVJEŠĆE O  IZVRŠENJU PROGRAMA</t>
  </si>
  <si>
    <t xml:space="preserve">          KLASA: 080-02/17-01/1</t>
  </si>
  <si>
    <t xml:space="preserve">          URBROJ:2142-02-02/1-17-11</t>
  </si>
  <si>
    <t xml:space="preserve">          Punat, 21. ožujka 2017. godine</t>
  </si>
  <si>
    <t xml:space="preserve">      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</si>
</sst>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4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  <font>
      <i/>
      <u/>
      <sz val="10"/>
      <name val="Arial"/>
      <family val="2"/>
      <charset val="238"/>
    </font>
    <font>
      <b/>
      <i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</font>
    <font>
      <b/>
      <sz val="1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9" fontId="1" fillId="2" borderId="0" xfId="0" applyNumberFormat="1" applyFont="1" applyFill="1"/>
    <xf numFmtId="0" fontId="0" fillId="2" borderId="0" xfId="0" applyFill="1"/>
    <xf numFmtId="49" fontId="1" fillId="3" borderId="0" xfId="0" applyNumberFormat="1" applyFont="1" applyFill="1"/>
    <xf numFmtId="49" fontId="0" fillId="3" borderId="0" xfId="0" applyNumberFormat="1" applyFill="1" applyAlignment="1">
      <alignment horizontal="center"/>
    </xf>
    <xf numFmtId="0" fontId="0" fillId="3" borderId="0" xfId="0" applyFill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4" fillId="0" borderId="1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/>
    <xf numFmtId="49" fontId="5" fillId="0" borderId="4" xfId="0" applyNumberFormat="1" applyFont="1" applyBorder="1"/>
    <xf numFmtId="0" fontId="5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49" fontId="4" fillId="0" borderId="0" xfId="0" applyNumberFormat="1" applyFont="1" applyBorder="1"/>
    <xf numFmtId="49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/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5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9" fontId="4" fillId="0" borderId="4" xfId="0" applyNumberFormat="1" applyFont="1" applyBorder="1"/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49" fontId="4" fillId="0" borderId="5" xfId="0" applyNumberFormat="1" applyFont="1" applyBorder="1"/>
    <xf numFmtId="49" fontId="5" fillId="0" borderId="3" xfId="0" applyNumberFormat="1" applyFont="1" applyBorder="1"/>
    <xf numFmtId="49" fontId="6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5" fillId="0" borderId="0" xfId="0" applyNumberFormat="1" applyFont="1"/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4" fontId="4" fillId="0" borderId="5" xfId="0" applyNumberFormat="1" applyFont="1" applyBorder="1"/>
    <xf numFmtId="4" fontId="5" fillId="0" borderId="4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2" fillId="0" borderId="0" xfId="0" applyFont="1"/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5" fillId="0" borderId="9" xfId="0" applyFont="1" applyBorder="1"/>
    <xf numFmtId="0" fontId="5" fillId="0" borderId="7" xfId="0" applyFont="1" applyBorder="1"/>
    <xf numFmtId="4" fontId="4" fillId="0" borderId="9" xfId="0" applyNumberFormat="1" applyFont="1" applyBorder="1"/>
    <xf numFmtId="4" fontId="4" fillId="0" borderId="9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4" fontId="4" fillId="0" borderId="4" xfId="0" applyNumberFormat="1" applyFont="1" applyBorder="1"/>
    <xf numFmtId="4" fontId="4" fillId="0" borderId="1" xfId="0" applyNumberFormat="1" applyFont="1" applyBorder="1"/>
    <xf numFmtId="4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9" fontId="5" fillId="0" borderId="5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center"/>
    </xf>
    <xf numFmtId="49" fontId="12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0" fontId="0" fillId="0" borderId="2" xfId="0" applyBorder="1"/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/>
    <xf numFmtId="0" fontId="0" fillId="0" borderId="5" xfId="0" applyBorder="1"/>
    <xf numFmtId="0" fontId="17" fillId="0" borderId="2" xfId="0" applyFont="1" applyBorder="1" applyAlignment="1">
      <alignment horizontal="center"/>
    </xf>
    <xf numFmtId="0" fontId="0" fillId="0" borderId="0" xfId="0" applyBorder="1"/>
    <xf numFmtId="49" fontId="4" fillId="0" borderId="3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/>
    <xf numFmtId="49" fontId="4" fillId="0" borderId="10" xfId="0" applyNumberFormat="1" applyFont="1" applyBorder="1"/>
    <xf numFmtId="49" fontId="4" fillId="0" borderId="13" xfId="0" applyNumberFormat="1" applyFont="1" applyBorder="1"/>
    <xf numFmtId="4" fontId="4" fillId="0" borderId="7" xfId="0" applyNumberFormat="1" applyFont="1" applyBorder="1" applyAlignment="1">
      <alignment horizontal="center"/>
    </xf>
    <xf numFmtId="49" fontId="5" fillId="0" borderId="10" xfId="0" applyNumberFormat="1" applyFont="1" applyBorder="1"/>
    <xf numFmtId="49" fontId="4" fillId="0" borderId="5" xfId="0" applyNumberFormat="1" applyFont="1" applyBorder="1" applyAlignment="1">
      <alignment horizontal="center" wrapText="1"/>
    </xf>
    <xf numFmtId="49" fontId="0" fillId="0" borderId="10" xfId="0" applyNumberFormat="1" applyBorder="1"/>
    <xf numFmtId="49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9" fontId="0" fillId="0" borderId="12" xfId="0" applyNumberFormat="1" applyBorder="1"/>
    <xf numFmtId="4" fontId="0" fillId="0" borderId="9" xfId="0" applyNumberFormat="1" applyBorder="1" applyAlignment="1">
      <alignment horizontal="right"/>
    </xf>
    <xf numFmtId="49" fontId="0" fillId="0" borderId="14" xfId="0" applyNumberFormat="1" applyBorder="1"/>
    <xf numFmtId="49" fontId="1" fillId="0" borderId="4" xfId="0" applyNumberFormat="1" applyFont="1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17" fillId="0" borderId="2" xfId="0" applyNumberFormat="1" applyFont="1" applyBorder="1"/>
    <xf numFmtId="49" fontId="5" fillId="0" borderId="14" xfId="0" applyNumberFormat="1" applyFont="1" applyBorder="1"/>
    <xf numFmtId="0" fontId="5" fillId="0" borderId="5" xfId="0" applyFont="1" applyFill="1" applyBorder="1" applyAlignment="1">
      <alignment horizontal="right"/>
    </xf>
    <xf numFmtId="49" fontId="4" fillId="0" borderId="14" xfId="0" applyNumberFormat="1" applyFont="1" applyBorder="1"/>
    <xf numFmtId="0" fontId="5" fillId="0" borderId="10" xfId="0" applyFont="1" applyBorder="1"/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18" fillId="0" borderId="2" xfId="0" applyNumberFormat="1" applyFont="1" applyBorder="1"/>
    <xf numFmtId="0" fontId="5" fillId="0" borderId="2" xfId="0" applyFont="1" applyBorder="1"/>
    <xf numFmtId="49" fontId="5" fillId="0" borderId="11" xfId="0" applyNumberFormat="1" applyFont="1" applyBorder="1"/>
    <xf numFmtId="49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0" fillId="0" borderId="4" xfId="0" applyBorder="1"/>
    <xf numFmtId="49" fontId="4" fillId="0" borderId="2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11" fillId="0" borderId="0" xfId="0" applyFont="1"/>
    <xf numFmtId="0" fontId="5" fillId="0" borderId="14" xfId="0" applyFont="1" applyBorder="1"/>
    <xf numFmtId="4" fontId="19" fillId="0" borderId="9" xfId="0" applyNumberFormat="1" applyFont="1" applyBorder="1"/>
    <xf numFmtId="49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0" fontId="2" fillId="4" borderId="0" xfId="0" applyFont="1" applyFill="1"/>
    <xf numFmtId="49" fontId="2" fillId="4" borderId="10" xfId="0" applyNumberFormat="1" applyFont="1" applyFill="1" applyBorder="1"/>
    <xf numFmtId="49" fontId="2" fillId="0" borderId="4" xfId="0" applyNumberFormat="1" applyFont="1" applyBorder="1" applyAlignment="1">
      <alignment horizontal="right"/>
    </xf>
    <xf numFmtId="49" fontId="1" fillId="0" borderId="10" xfId="0" applyNumberFormat="1" applyFont="1" applyBorder="1"/>
    <xf numFmtId="49" fontId="2" fillId="0" borderId="2" xfId="0" applyNumberFormat="1" applyFont="1" applyBorder="1" applyAlignment="1">
      <alignment horizontal="center"/>
    </xf>
    <xf numFmtId="4" fontId="5" fillId="4" borderId="2" xfId="0" applyNumberFormat="1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49" fontId="2" fillId="0" borderId="3" xfId="0" applyNumberFormat="1" applyFont="1" applyBorder="1"/>
    <xf numFmtId="49" fontId="1" fillId="0" borderId="3" xfId="0" applyNumberFormat="1" applyFont="1" applyBorder="1"/>
    <xf numFmtId="4" fontId="5" fillId="0" borderId="5" xfId="0" applyNumberFormat="1" applyFont="1" applyBorder="1"/>
    <xf numFmtId="49" fontId="2" fillId="0" borderId="10" xfId="0" applyNumberFormat="1" applyFont="1" applyBorder="1"/>
    <xf numFmtId="4" fontId="2" fillId="0" borderId="2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20" fillId="0" borderId="0" xfId="0" applyFont="1"/>
    <xf numFmtId="164" fontId="20" fillId="0" borderId="0" xfId="0" applyNumberFormat="1" applyFont="1"/>
    <xf numFmtId="4" fontId="20" fillId="0" borderId="0" xfId="0" applyNumberFormat="1" applyFont="1"/>
    <xf numFmtId="4" fontId="5" fillId="0" borderId="6" xfId="0" applyNumberFormat="1" applyFont="1" applyBorder="1"/>
    <xf numFmtId="49" fontId="1" fillId="0" borderId="2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2" fillId="0" borderId="0" xfId="0" applyNumberFormat="1" applyFont="1"/>
    <xf numFmtId="4" fontId="11" fillId="0" borderId="2" xfId="0" applyNumberFormat="1" applyFont="1" applyBorder="1"/>
    <xf numFmtId="4" fontId="19" fillId="0" borderId="2" xfId="0" applyNumberFormat="1" applyFont="1" applyBorder="1"/>
    <xf numFmtId="4" fontId="21" fillId="0" borderId="15" xfId="0" applyNumberFormat="1" applyFont="1" applyBorder="1"/>
    <xf numFmtId="49" fontId="9" fillId="0" borderId="4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right"/>
    </xf>
    <xf numFmtId="0" fontId="22" fillId="0" borderId="0" xfId="0" applyFont="1"/>
    <xf numFmtId="49" fontId="5" fillId="0" borderId="13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5" fillId="0" borderId="5" xfId="0" applyFont="1" applyBorder="1"/>
    <xf numFmtId="4" fontId="4" fillId="0" borderId="5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wrapText="1"/>
    </xf>
    <xf numFmtId="49" fontId="23" fillId="0" borderId="0" xfId="0" applyNumberFormat="1" applyFont="1"/>
    <xf numFmtId="49" fontId="4" fillId="0" borderId="7" xfId="0" applyNumberFormat="1" applyFont="1" applyBorder="1" applyAlignment="1">
      <alignment horizontal="center"/>
    </xf>
    <xf numFmtId="4" fontId="0" fillId="0" borderId="0" xfId="0" applyNumberFormat="1"/>
    <xf numFmtId="4" fontId="22" fillId="0" borderId="0" xfId="0" applyNumberFormat="1" applyFont="1"/>
    <xf numFmtId="2" fontId="21" fillId="0" borderId="2" xfId="0" applyNumberFormat="1" applyFont="1" applyBorder="1"/>
    <xf numFmtId="49" fontId="3" fillId="0" borderId="0" xfId="0" applyNumberFormat="1" applyFont="1" applyAlignment="1">
      <alignment horizontal="left"/>
    </xf>
    <xf numFmtId="49" fontId="10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3"/>
  <sheetViews>
    <sheetView tabSelected="1" workbookViewId="0">
      <selection activeCell="E1" sqref="E1"/>
    </sheetView>
  </sheetViews>
  <sheetFormatPr defaultRowHeight="15"/>
  <cols>
    <col min="1" max="1" width="6.7109375" customWidth="1"/>
    <col min="2" max="2" width="51" customWidth="1"/>
    <col min="3" max="3" width="10.5703125" customWidth="1"/>
    <col min="4" max="4" width="31.42578125" customWidth="1"/>
    <col min="5" max="5" width="20" customWidth="1"/>
    <col min="6" max="6" width="22.28515625" customWidth="1"/>
    <col min="7" max="7" width="11.7109375" bestFit="1" customWidth="1"/>
    <col min="8" max="8" width="10.140625" bestFit="1" customWidth="1"/>
    <col min="9" max="9" width="11.7109375" bestFit="1" customWidth="1"/>
  </cols>
  <sheetData>
    <row r="1" spans="1:5">
      <c r="A1" s="1"/>
      <c r="B1" s="2"/>
      <c r="C1" s="3"/>
      <c r="E1" s="4" t="s">
        <v>199</v>
      </c>
    </row>
    <row r="2" spans="1:5" s="111" customFormat="1">
      <c r="A2" s="6"/>
      <c r="B2" s="110" t="s">
        <v>66</v>
      </c>
      <c r="C2" s="110"/>
    </row>
    <row r="3" spans="1:5" s="111" customFormat="1">
      <c r="A3" s="5" t="s">
        <v>71</v>
      </c>
      <c r="B3" s="6"/>
      <c r="C3" s="6"/>
      <c r="D3" s="199" t="s">
        <v>193</v>
      </c>
    </row>
    <row r="4" spans="1:5" s="111" customFormat="1">
      <c r="A4" s="105" t="s">
        <v>84</v>
      </c>
      <c r="B4" s="199" t="s">
        <v>194</v>
      </c>
      <c r="C4" s="199"/>
      <c r="D4" s="6"/>
    </row>
    <row r="5" spans="1:5" s="111" customFormat="1">
      <c r="A5" s="5"/>
      <c r="B5" s="5"/>
      <c r="C5" s="112"/>
      <c r="D5" s="6"/>
    </row>
    <row r="6" spans="1:5">
      <c r="A6" s="10"/>
      <c r="B6" s="11"/>
      <c r="C6" s="9"/>
      <c r="D6" s="7"/>
    </row>
    <row r="7" spans="1:5">
      <c r="A7" s="5"/>
      <c r="B7" s="12" t="s">
        <v>195</v>
      </c>
      <c r="C7" s="13"/>
      <c r="D7" s="14"/>
      <c r="E7" s="15"/>
    </row>
    <row r="8" spans="1:5">
      <c r="A8" s="5"/>
      <c r="B8" s="16" t="s">
        <v>70</v>
      </c>
      <c r="C8" s="13"/>
      <c r="D8" s="17"/>
      <c r="E8" s="17"/>
    </row>
    <row r="9" spans="1:5">
      <c r="A9" s="5"/>
      <c r="B9" s="12" t="s">
        <v>85</v>
      </c>
      <c r="C9" s="13"/>
      <c r="D9" s="17"/>
      <c r="E9" s="17"/>
    </row>
    <row r="10" spans="1:5">
      <c r="A10" s="5"/>
      <c r="B10" s="18"/>
      <c r="C10" s="19"/>
      <c r="D10" s="20"/>
      <c r="E10" s="20"/>
    </row>
    <row r="11" spans="1:5">
      <c r="A11" s="5"/>
      <c r="B11" s="1"/>
      <c r="C11" s="7" t="s">
        <v>0</v>
      </c>
    </row>
    <row r="12" spans="1:5">
      <c r="A12" s="5"/>
      <c r="B12" s="8" t="s">
        <v>86</v>
      </c>
      <c r="C12" s="3"/>
    </row>
    <row r="13" spans="1:5">
      <c r="A13" s="21" t="s">
        <v>88</v>
      </c>
      <c r="B13" s="1"/>
      <c r="C13" s="7"/>
    </row>
    <row r="14" spans="1:5">
      <c r="A14" s="1"/>
      <c r="B14" s="1"/>
      <c r="C14" s="7"/>
    </row>
    <row r="15" spans="1:5">
      <c r="A15" s="22" t="s">
        <v>1</v>
      </c>
      <c r="B15" s="22" t="s">
        <v>2</v>
      </c>
      <c r="C15" s="23"/>
      <c r="D15" s="24"/>
      <c r="E15" s="24"/>
    </row>
    <row r="16" spans="1:5">
      <c r="A16" s="22"/>
      <c r="B16" s="22"/>
      <c r="C16" s="23"/>
      <c r="D16" s="24"/>
      <c r="E16" s="24"/>
    </row>
    <row r="17" spans="1:7">
      <c r="A17" s="22" t="s">
        <v>3</v>
      </c>
      <c r="B17" s="22" t="s">
        <v>4</v>
      </c>
      <c r="C17" s="25"/>
      <c r="D17" s="26"/>
      <c r="E17" s="27"/>
    </row>
    <row r="18" spans="1:7" ht="26.25">
      <c r="A18" s="22"/>
      <c r="B18" s="29"/>
      <c r="C18" s="114" t="s">
        <v>72</v>
      </c>
      <c r="D18" s="29" t="s">
        <v>5</v>
      </c>
      <c r="E18" s="31" t="s">
        <v>6</v>
      </c>
      <c r="F18" s="119" t="s">
        <v>81</v>
      </c>
    </row>
    <row r="19" spans="1:7">
      <c r="A19" s="32"/>
      <c r="B19" s="113" t="s">
        <v>87</v>
      </c>
      <c r="C19" s="34" t="s">
        <v>89</v>
      </c>
      <c r="D19" s="35" t="s">
        <v>7</v>
      </c>
      <c r="E19" s="36">
        <v>3500</v>
      </c>
      <c r="F19" s="36">
        <v>10625</v>
      </c>
    </row>
    <row r="20" spans="1:7">
      <c r="A20" s="32"/>
      <c r="B20" s="113"/>
      <c r="C20" s="34" t="s">
        <v>90</v>
      </c>
      <c r="D20" s="69" t="s">
        <v>91</v>
      </c>
      <c r="E20" s="53">
        <v>7500</v>
      </c>
      <c r="F20" s="53">
        <v>0</v>
      </c>
    </row>
    <row r="21" spans="1:7">
      <c r="A21" s="32"/>
      <c r="B21" s="113" t="s">
        <v>92</v>
      </c>
      <c r="C21" s="34" t="s">
        <v>93</v>
      </c>
      <c r="D21" s="200" t="s">
        <v>91</v>
      </c>
      <c r="E21" s="53">
        <v>12500</v>
      </c>
      <c r="F21" s="53">
        <v>12500</v>
      </c>
    </row>
    <row r="22" spans="1:7">
      <c r="A22" s="32"/>
      <c r="B22" s="151" t="s">
        <v>94</v>
      </c>
      <c r="C22" s="34"/>
      <c r="D22" s="69"/>
      <c r="E22" s="57">
        <f>SUM(E19:E21)</f>
        <v>23500</v>
      </c>
      <c r="F22" s="57">
        <f>SUM(F19:F21)</f>
        <v>23125</v>
      </c>
    </row>
    <row r="23" spans="1:7">
      <c r="A23" s="32"/>
      <c r="B23" s="32"/>
      <c r="C23" s="37"/>
      <c r="D23" s="38"/>
      <c r="E23" s="39"/>
    </row>
    <row r="24" spans="1:7">
      <c r="A24" s="22" t="s">
        <v>8</v>
      </c>
      <c r="B24" s="22" t="s">
        <v>9</v>
      </c>
      <c r="C24" s="23"/>
      <c r="D24" s="40"/>
      <c r="E24" s="41"/>
    </row>
    <row r="25" spans="1:7" ht="26.25">
      <c r="A25" s="22"/>
      <c r="B25" s="124"/>
      <c r="C25" s="114" t="s">
        <v>72</v>
      </c>
      <c r="D25" s="63" t="s">
        <v>5</v>
      </c>
      <c r="E25" s="116" t="s">
        <v>6</v>
      </c>
      <c r="F25" s="119" t="s">
        <v>81</v>
      </c>
    </row>
    <row r="26" spans="1:7">
      <c r="A26" s="32"/>
      <c r="B26" s="138" t="s">
        <v>96</v>
      </c>
      <c r="C26" s="43" t="s">
        <v>97</v>
      </c>
      <c r="D26" s="56" t="s">
        <v>98</v>
      </c>
      <c r="E26" s="53">
        <v>570066.13</v>
      </c>
      <c r="F26" s="53">
        <v>570066.13</v>
      </c>
    </row>
    <row r="27" spans="1:7">
      <c r="A27" s="32"/>
      <c r="B27" s="138" t="s">
        <v>99</v>
      </c>
      <c r="C27" s="34" t="s">
        <v>100</v>
      </c>
      <c r="D27" s="56" t="s">
        <v>7</v>
      </c>
      <c r="E27" s="36">
        <v>254000</v>
      </c>
      <c r="F27" s="156">
        <v>253108.35</v>
      </c>
    </row>
    <row r="28" spans="1:7">
      <c r="A28" s="32"/>
      <c r="B28" s="141" t="s">
        <v>101</v>
      </c>
      <c r="C28" s="34" t="s">
        <v>102</v>
      </c>
      <c r="D28" s="44" t="s">
        <v>7</v>
      </c>
      <c r="E28" s="53">
        <v>28187.5</v>
      </c>
      <c r="F28" s="53">
        <v>28187.5</v>
      </c>
      <c r="G28" s="196"/>
    </row>
    <row r="29" spans="1:7">
      <c r="A29" s="32"/>
      <c r="B29" s="155" t="s">
        <v>103</v>
      </c>
      <c r="C29" s="43" t="s">
        <v>102</v>
      </c>
      <c r="D29" s="56" t="s">
        <v>7</v>
      </c>
      <c r="E29" s="36">
        <v>90000</v>
      </c>
      <c r="F29" s="53">
        <v>88044.38</v>
      </c>
    </row>
    <row r="30" spans="1:7">
      <c r="A30" s="32"/>
      <c r="B30" s="155" t="s">
        <v>104</v>
      </c>
      <c r="C30" s="43" t="s">
        <v>10</v>
      </c>
      <c r="D30" s="56" t="s">
        <v>7</v>
      </c>
      <c r="E30" s="36">
        <v>33000</v>
      </c>
      <c r="F30" s="53">
        <v>11887.5</v>
      </c>
    </row>
    <row r="31" spans="1:7">
      <c r="A31" s="32"/>
      <c r="B31" s="155" t="s">
        <v>105</v>
      </c>
      <c r="C31" s="43" t="s">
        <v>106</v>
      </c>
      <c r="D31" s="56" t="s">
        <v>7</v>
      </c>
      <c r="E31" s="36">
        <v>89725</v>
      </c>
      <c r="F31" s="53">
        <v>81774.84</v>
      </c>
    </row>
    <row r="32" spans="1:7">
      <c r="A32" s="32"/>
      <c r="B32" s="155" t="s">
        <v>107</v>
      </c>
      <c r="C32" s="43" t="s">
        <v>108</v>
      </c>
      <c r="D32" s="56" t="s">
        <v>7</v>
      </c>
      <c r="E32" s="36">
        <v>130000</v>
      </c>
      <c r="F32" s="53">
        <v>126924.5</v>
      </c>
    </row>
    <row r="33" spans="1:9">
      <c r="A33" s="32"/>
      <c r="B33" s="155" t="s">
        <v>109</v>
      </c>
      <c r="C33" s="43" t="s">
        <v>110</v>
      </c>
      <c r="D33" s="56" t="s">
        <v>7</v>
      </c>
      <c r="E33" s="36">
        <v>16500</v>
      </c>
      <c r="F33" s="53">
        <v>16313</v>
      </c>
    </row>
    <row r="34" spans="1:9">
      <c r="A34" s="32"/>
      <c r="B34" s="155" t="s">
        <v>111</v>
      </c>
      <c r="C34" s="43" t="s">
        <v>112</v>
      </c>
      <c r="D34" s="56" t="s">
        <v>91</v>
      </c>
      <c r="E34" s="36">
        <v>59000</v>
      </c>
      <c r="F34" s="53">
        <v>52000</v>
      </c>
    </row>
    <row r="35" spans="1:9">
      <c r="A35" s="32"/>
      <c r="B35" s="155"/>
      <c r="C35" s="43" t="s">
        <v>113</v>
      </c>
      <c r="D35" s="56" t="s">
        <v>91</v>
      </c>
      <c r="E35" s="36">
        <v>61000</v>
      </c>
      <c r="F35" s="53">
        <v>57731</v>
      </c>
    </row>
    <row r="36" spans="1:9">
      <c r="A36" s="32"/>
      <c r="B36" s="155"/>
      <c r="C36" s="43" t="s">
        <v>150</v>
      </c>
      <c r="D36" s="56" t="s">
        <v>121</v>
      </c>
      <c r="E36" s="36">
        <v>0</v>
      </c>
      <c r="F36" s="53">
        <v>5000</v>
      </c>
    </row>
    <row r="37" spans="1:9" s="154" customFormat="1">
      <c r="A37" s="45"/>
      <c r="B37" s="140" t="s">
        <v>95</v>
      </c>
      <c r="C37" s="152"/>
      <c r="D37" s="153"/>
      <c r="E37" s="144">
        <f>SUM(E26:E36)</f>
        <v>1331478.6299999999</v>
      </c>
      <c r="F37" s="183">
        <f>SUM(F26:F36)</f>
        <v>1291037.2</v>
      </c>
    </row>
    <row r="38" spans="1:9">
      <c r="A38" s="22"/>
      <c r="B38" s="124" t="s">
        <v>11</v>
      </c>
      <c r="C38" s="29"/>
      <c r="D38" s="28"/>
      <c r="E38" s="117">
        <f>SUM(E22+E37)</f>
        <v>1354978.63</v>
      </c>
      <c r="F38" s="137">
        <f>SUM(F22+F37)</f>
        <v>1314162.2</v>
      </c>
    </row>
    <row r="39" spans="1:9">
      <c r="A39" s="22"/>
      <c r="B39" s="45"/>
      <c r="C39" s="48"/>
      <c r="D39" s="45"/>
      <c r="E39" s="49"/>
      <c r="F39" s="120"/>
    </row>
    <row r="40" spans="1:9">
      <c r="A40" s="22"/>
      <c r="B40" s="45"/>
      <c r="C40" s="48"/>
      <c r="D40" s="45"/>
      <c r="E40" s="49"/>
      <c r="F40" s="120"/>
    </row>
    <row r="41" spans="1:9">
      <c r="A41" s="22"/>
      <c r="B41" s="45"/>
      <c r="C41" s="48"/>
      <c r="D41" s="45"/>
      <c r="E41" s="49"/>
    </row>
    <row r="42" spans="1:9">
      <c r="A42" s="22" t="s">
        <v>12</v>
      </c>
      <c r="B42" s="45" t="s">
        <v>13</v>
      </c>
      <c r="C42" s="50"/>
      <c r="D42" s="51"/>
      <c r="E42" s="41"/>
    </row>
    <row r="43" spans="1:9" ht="26.25">
      <c r="A43" s="22"/>
      <c r="B43" s="124"/>
      <c r="C43" s="114" t="s">
        <v>72</v>
      </c>
      <c r="D43" s="63" t="s">
        <v>5</v>
      </c>
      <c r="E43" s="31" t="s">
        <v>6</v>
      </c>
      <c r="F43" s="119" t="s">
        <v>81</v>
      </c>
    </row>
    <row r="44" spans="1:9">
      <c r="A44" s="22" t="s">
        <v>14</v>
      </c>
      <c r="B44" s="124" t="s">
        <v>15</v>
      </c>
      <c r="C44" s="34"/>
      <c r="D44" s="52"/>
      <c r="E44" s="53"/>
      <c r="F44" s="53"/>
    </row>
    <row r="45" spans="1:9" s="77" customFormat="1" ht="12.75">
      <c r="A45" s="7"/>
      <c r="B45" s="157" t="s">
        <v>114</v>
      </c>
      <c r="C45" s="158" t="s">
        <v>124</v>
      </c>
      <c r="D45" s="159" t="s">
        <v>115</v>
      </c>
      <c r="E45" s="53">
        <v>71144.649999999994</v>
      </c>
      <c r="F45" s="70">
        <v>71144.649999999994</v>
      </c>
      <c r="I45" s="160"/>
    </row>
    <row r="46" spans="1:9" s="77" customFormat="1" ht="12.75">
      <c r="A46" s="1"/>
      <c r="B46" s="161" t="s">
        <v>116</v>
      </c>
      <c r="C46" s="158" t="s">
        <v>124</v>
      </c>
      <c r="D46" s="162" t="s">
        <v>115</v>
      </c>
      <c r="E46" s="36">
        <v>184860</v>
      </c>
      <c r="F46" s="165">
        <v>184860</v>
      </c>
      <c r="G46" s="160"/>
      <c r="H46" s="160"/>
      <c r="I46" s="160"/>
    </row>
    <row r="47" spans="1:9" s="77" customFormat="1" ht="12.75">
      <c r="A47" s="1"/>
      <c r="B47" s="161" t="s">
        <v>117</v>
      </c>
      <c r="C47" s="158" t="s">
        <v>124</v>
      </c>
      <c r="D47" s="159" t="s">
        <v>115</v>
      </c>
      <c r="E47" s="36">
        <v>30870.560000000001</v>
      </c>
      <c r="F47" s="165">
        <v>30870.560000000001</v>
      </c>
      <c r="G47" s="160"/>
      <c r="H47" s="160"/>
      <c r="I47" s="160"/>
    </row>
    <row r="48" spans="1:9" s="77" customFormat="1" ht="12.75">
      <c r="A48" s="1"/>
      <c r="B48" s="161" t="s">
        <v>118</v>
      </c>
      <c r="C48" s="158" t="s">
        <v>124</v>
      </c>
      <c r="D48" s="159" t="s">
        <v>115</v>
      </c>
      <c r="E48" s="36">
        <v>26769.39</v>
      </c>
      <c r="F48" s="165">
        <v>26769.39</v>
      </c>
      <c r="G48" s="160"/>
      <c r="H48" s="160"/>
      <c r="I48" s="160"/>
    </row>
    <row r="49" spans="1:9" s="77" customFormat="1" ht="12.75">
      <c r="A49" s="1"/>
      <c r="B49" s="161" t="s">
        <v>119</v>
      </c>
      <c r="C49" s="158" t="s">
        <v>124</v>
      </c>
      <c r="D49" s="159" t="s">
        <v>115</v>
      </c>
      <c r="E49" s="36">
        <v>182743.56</v>
      </c>
      <c r="F49" s="165">
        <v>182743.56</v>
      </c>
      <c r="G49" s="160"/>
      <c r="H49" s="160"/>
      <c r="I49" s="160"/>
    </row>
    <row r="50" spans="1:9" s="77" customFormat="1" ht="12.75">
      <c r="A50" s="1"/>
      <c r="B50" s="161"/>
      <c r="C50" s="158" t="s">
        <v>120</v>
      </c>
      <c r="D50" s="162" t="s">
        <v>121</v>
      </c>
      <c r="E50" s="36">
        <v>24159.85</v>
      </c>
      <c r="F50" s="165">
        <v>24159.85</v>
      </c>
      <c r="G50" s="160"/>
      <c r="H50" s="160"/>
      <c r="I50" s="160"/>
    </row>
    <row r="51" spans="1:9" s="77" customFormat="1" ht="12.75">
      <c r="A51" s="1"/>
      <c r="B51" s="161" t="s">
        <v>122</v>
      </c>
      <c r="C51" s="158" t="s">
        <v>124</v>
      </c>
      <c r="D51" s="162" t="s">
        <v>115</v>
      </c>
      <c r="E51" s="36">
        <v>123917.82</v>
      </c>
      <c r="F51" s="165">
        <v>123917.82</v>
      </c>
      <c r="G51" s="160"/>
      <c r="H51" s="160"/>
      <c r="I51" s="160"/>
    </row>
    <row r="52" spans="1:9">
      <c r="A52" s="22"/>
      <c r="B52" s="140" t="s">
        <v>123</v>
      </c>
      <c r="C52" s="68"/>
      <c r="D52" s="56"/>
      <c r="E52" s="57">
        <f>SUM(E45:E51)</f>
        <v>644465.83000000007</v>
      </c>
      <c r="F52" s="57">
        <f>SUM(F45:F51)</f>
        <v>644465.83000000007</v>
      </c>
    </row>
    <row r="53" spans="1:9">
      <c r="A53" s="22"/>
      <c r="B53" s="45"/>
      <c r="C53" s="23"/>
      <c r="D53" s="38"/>
      <c r="E53" s="58"/>
    </row>
    <row r="54" spans="1:9">
      <c r="A54" s="22" t="s">
        <v>17</v>
      </c>
      <c r="B54" s="22" t="s">
        <v>4</v>
      </c>
      <c r="C54" s="25"/>
      <c r="D54" s="26"/>
      <c r="E54" s="27"/>
    </row>
    <row r="55" spans="1:9" ht="26.25">
      <c r="A55" s="22"/>
      <c r="B55" s="30"/>
      <c r="C55" s="114" t="s">
        <v>72</v>
      </c>
      <c r="D55" s="30" t="s">
        <v>5</v>
      </c>
      <c r="E55" s="31" t="s">
        <v>6</v>
      </c>
      <c r="F55" s="119" t="s">
        <v>81</v>
      </c>
    </row>
    <row r="56" spans="1:9" s="166" customFormat="1" ht="17.25" customHeight="1">
      <c r="A56" s="7"/>
      <c r="B56" s="157" t="s">
        <v>125</v>
      </c>
      <c r="C56" s="164" t="s">
        <v>18</v>
      </c>
      <c r="D56" s="159" t="s">
        <v>7</v>
      </c>
      <c r="E56" s="53">
        <v>116000</v>
      </c>
      <c r="F56" s="70">
        <v>115425</v>
      </c>
    </row>
    <row r="57" spans="1:9" s="166" customFormat="1" ht="17.25" customHeight="1">
      <c r="A57" s="167"/>
      <c r="B57" s="157" t="s">
        <v>126</v>
      </c>
      <c r="C57" s="164" t="s">
        <v>18</v>
      </c>
      <c r="D57" s="159" t="s">
        <v>7</v>
      </c>
      <c r="E57" s="53">
        <v>40000</v>
      </c>
      <c r="F57" s="70">
        <v>37250</v>
      </c>
    </row>
    <row r="58" spans="1:9" s="166" customFormat="1" ht="17.25" customHeight="1">
      <c r="A58" s="167"/>
      <c r="B58" s="157" t="s">
        <v>127</v>
      </c>
      <c r="C58" s="164" t="s">
        <v>18</v>
      </c>
      <c r="D58" s="159" t="s">
        <v>7</v>
      </c>
      <c r="E58" s="53">
        <v>91000</v>
      </c>
      <c r="F58" s="70">
        <v>90250</v>
      </c>
    </row>
    <row r="59" spans="1:9">
      <c r="A59" s="45"/>
      <c r="B59" s="30" t="s">
        <v>128</v>
      </c>
      <c r="C59" s="62"/>
      <c r="D59" s="64"/>
      <c r="E59" s="47">
        <f>SUM(E56:E58)</f>
        <v>247000</v>
      </c>
      <c r="F59" s="144">
        <f>SUM(F56:F58)</f>
        <v>242925</v>
      </c>
    </row>
    <row r="60" spans="1:9">
      <c r="A60" s="45"/>
      <c r="B60" s="45"/>
      <c r="C60" s="23"/>
      <c r="D60" s="32"/>
      <c r="E60" s="49"/>
    </row>
    <row r="61" spans="1:9">
      <c r="A61" s="22" t="s">
        <v>19</v>
      </c>
      <c r="B61" s="22" t="s">
        <v>9</v>
      </c>
      <c r="C61" s="65"/>
      <c r="D61" s="65"/>
      <c r="E61" s="24"/>
    </row>
    <row r="62" spans="1:9" ht="26.25">
      <c r="A62" s="22"/>
      <c r="B62" s="124"/>
      <c r="C62" s="114" t="s">
        <v>72</v>
      </c>
      <c r="D62" s="63" t="s">
        <v>5</v>
      </c>
      <c r="E62" s="66" t="s">
        <v>6</v>
      </c>
      <c r="F62" s="119" t="s">
        <v>81</v>
      </c>
    </row>
    <row r="63" spans="1:9">
      <c r="A63" s="67"/>
      <c r="B63" s="123" t="s">
        <v>130</v>
      </c>
      <c r="C63" s="59" t="s">
        <v>20</v>
      </c>
      <c r="D63" s="61" t="s">
        <v>7</v>
      </c>
      <c r="E63" s="60">
        <v>325000</v>
      </c>
      <c r="F63" s="60">
        <v>321010.31</v>
      </c>
    </row>
    <row r="64" spans="1:9">
      <c r="A64" s="67"/>
      <c r="B64" s="127" t="s">
        <v>131</v>
      </c>
      <c r="C64" s="34" t="s">
        <v>20</v>
      </c>
      <c r="D64" s="139" t="s">
        <v>7</v>
      </c>
      <c r="E64" s="53">
        <v>88000</v>
      </c>
      <c r="F64" s="53">
        <v>87417.13</v>
      </c>
    </row>
    <row r="65" spans="1:8">
      <c r="A65" s="67"/>
      <c r="B65" s="138" t="s">
        <v>190</v>
      </c>
      <c r="C65" s="34" t="s">
        <v>20</v>
      </c>
      <c r="D65" s="139" t="s">
        <v>7</v>
      </c>
      <c r="E65" s="198">
        <v>0</v>
      </c>
      <c r="F65" s="53">
        <v>59060.35</v>
      </c>
    </row>
    <row r="66" spans="1:8">
      <c r="A66" s="67"/>
      <c r="B66" s="138" t="s">
        <v>191</v>
      </c>
      <c r="C66" s="34" t="s">
        <v>20</v>
      </c>
      <c r="D66" s="139" t="s">
        <v>7</v>
      </c>
      <c r="E66" s="198">
        <v>0</v>
      </c>
      <c r="F66" s="53">
        <v>1200</v>
      </c>
    </row>
    <row r="67" spans="1:8">
      <c r="A67" s="67"/>
      <c r="B67" s="138" t="s">
        <v>192</v>
      </c>
      <c r="C67" s="34" t="s">
        <v>20</v>
      </c>
      <c r="D67" s="139" t="s">
        <v>7</v>
      </c>
      <c r="E67" s="198">
        <v>0</v>
      </c>
      <c r="F67" s="53">
        <v>4340</v>
      </c>
    </row>
    <row r="68" spans="1:8">
      <c r="A68" s="22"/>
      <c r="B68" s="140" t="s">
        <v>129</v>
      </c>
      <c r="C68" s="68"/>
      <c r="D68" s="52"/>
      <c r="E68" s="47">
        <f>SUM(E63:E64)</f>
        <v>413000</v>
      </c>
      <c r="F68" s="145">
        <v>473027.79</v>
      </c>
      <c r="H68" s="196"/>
    </row>
    <row r="69" spans="1:8">
      <c r="A69" s="45"/>
      <c r="B69" s="124" t="s">
        <v>21</v>
      </c>
      <c r="C69" s="68"/>
      <c r="D69" s="52"/>
      <c r="E69" s="47">
        <f>SUM(E52+E59+E68)</f>
        <v>1304465.83</v>
      </c>
      <c r="F69" s="145">
        <f>SUM(F52+F59+F68)</f>
        <v>1360418.62</v>
      </c>
    </row>
    <row r="70" spans="1:8">
      <c r="A70" s="22"/>
      <c r="B70" s="67"/>
      <c r="C70" s="50"/>
      <c r="D70" s="67"/>
      <c r="E70" s="41"/>
    </row>
    <row r="71" spans="1:8">
      <c r="A71" s="22"/>
      <c r="B71" s="67"/>
      <c r="C71" s="50"/>
      <c r="D71" s="67"/>
      <c r="E71" s="41"/>
    </row>
    <row r="72" spans="1:8">
      <c r="A72" s="22"/>
      <c r="B72" s="67"/>
      <c r="C72" s="50"/>
      <c r="D72" s="67"/>
      <c r="E72" s="41"/>
    </row>
    <row r="73" spans="1:8">
      <c r="A73" s="22" t="s">
        <v>22</v>
      </c>
      <c r="B73" s="22" t="s">
        <v>23</v>
      </c>
      <c r="C73" s="23"/>
      <c r="D73" s="32"/>
      <c r="E73" s="24"/>
    </row>
    <row r="74" spans="1:8">
      <c r="A74" s="22" t="s">
        <v>22</v>
      </c>
      <c r="B74" s="45" t="s">
        <v>24</v>
      </c>
      <c r="C74" s="37"/>
      <c r="D74" s="38"/>
      <c r="E74" s="39"/>
    </row>
    <row r="75" spans="1:8">
      <c r="A75" s="22"/>
      <c r="B75" s="157" t="s">
        <v>132</v>
      </c>
      <c r="C75" s="164" t="s">
        <v>25</v>
      </c>
      <c r="D75" s="159" t="s">
        <v>7</v>
      </c>
      <c r="E75" s="70">
        <v>20000</v>
      </c>
      <c r="F75" s="184">
        <v>7773.13</v>
      </c>
    </row>
    <row r="76" spans="1:8">
      <c r="A76" s="22"/>
      <c r="B76" s="157" t="s">
        <v>133</v>
      </c>
      <c r="C76" s="164" t="s">
        <v>25</v>
      </c>
      <c r="D76" s="159" t="s">
        <v>7</v>
      </c>
      <c r="E76" s="70">
        <v>62000</v>
      </c>
      <c r="F76" s="70">
        <v>61328.06</v>
      </c>
    </row>
    <row r="77" spans="1:8">
      <c r="A77" s="22"/>
      <c r="B77" s="157" t="s">
        <v>134</v>
      </c>
      <c r="C77" s="164" t="s">
        <v>25</v>
      </c>
      <c r="D77" s="159" t="s">
        <v>7</v>
      </c>
      <c r="E77" s="70">
        <v>14000</v>
      </c>
      <c r="F77" s="70">
        <v>13528.75</v>
      </c>
    </row>
    <row r="78" spans="1:8">
      <c r="A78" s="22"/>
      <c r="B78" s="157" t="s">
        <v>139</v>
      </c>
      <c r="C78" s="164" t="s">
        <v>25</v>
      </c>
      <c r="D78" s="159" t="s">
        <v>7</v>
      </c>
      <c r="E78" s="70">
        <v>85000</v>
      </c>
      <c r="F78" s="70">
        <v>42157.5</v>
      </c>
    </row>
    <row r="79" spans="1:8">
      <c r="A79" s="22"/>
      <c r="B79" s="157" t="s">
        <v>135</v>
      </c>
      <c r="C79" s="164" t="s">
        <v>25</v>
      </c>
      <c r="D79" s="159" t="s">
        <v>7</v>
      </c>
      <c r="E79" s="70">
        <v>8000</v>
      </c>
      <c r="F79" s="184">
        <v>7762.5</v>
      </c>
    </row>
    <row r="80" spans="1:8">
      <c r="A80" s="22"/>
      <c r="B80" s="157" t="s">
        <v>136</v>
      </c>
      <c r="C80" s="164" t="s">
        <v>25</v>
      </c>
      <c r="D80" s="159" t="s">
        <v>7</v>
      </c>
      <c r="E80" s="70">
        <v>32000</v>
      </c>
      <c r="F80" s="70">
        <v>42477.99</v>
      </c>
      <c r="G80" s="196"/>
    </row>
    <row r="81" spans="1:6">
      <c r="A81" s="22"/>
      <c r="B81" s="168" t="s">
        <v>137</v>
      </c>
      <c r="C81" s="164" t="s">
        <v>26</v>
      </c>
      <c r="D81" s="159" t="s">
        <v>138</v>
      </c>
      <c r="E81" s="170">
        <v>200000</v>
      </c>
      <c r="F81" s="70">
        <v>0</v>
      </c>
    </row>
    <row r="82" spans="1:6">
      <c r="A82" s="22"/>
      <c r="B82" s="169" t="s">
        <v>16</v>
      </c>
      <c r="C82" s="157"/>
      <c r="D82" s="159"/>
      <c r="E82" s="71">
        <f>SUM(E75:E81)</f>
        <v>421000</v>
      </c>
      <c r="F82" s="185">
        <f>SUM(F75:F81)</f>
        <v>175027.93</v>
      </c>
    </row>
    <row r="83" spans="1:6">
      <c r="A83" s="45"/>
      <c r="B83" s="124" t="s">
        <v>27</v>
      </c>
      <c r="C83" s="68"/>
      <c r="D83" s="52"/>
      <c r="E83" s="71">
        <f>SUM(E75:E81)</f>
        <v>421000</v>
      </c>
      <c r="F83" s="145">
        <v>175027.93</v>
      </c>
    </row>
    <row r="84" spans="1:6">
      <c r="A84" s="22"/>
      <c r="B84" s="67"/>
      <c r="C84" s="50"/>
      <c r="D84" s="67"/>
      <c r="E84" s="41"/>
    </row>
    <row r="85" spans="1:6">
      <c r="A85" s="22" t="s">
        <v>28</v>
      </c>
      <c r="B85" s="22" t="s">
        <v>29</v>
      </c>
      <c r="C85" s="50"/>
      <c r="D85" s="67"/>
      <c r="E85" s="41"/>
    </row>
    <row r="86" spans="1:6">
      <c r="A86" s="22" t="s">
        <v>28</v>
      </c>
      <c r="B86" s="22" t="s">
        <v>31</v>
      </c>
      <c r="C86" s="50"/>
      <c r="D86" s="67"/>
      <c r="E86" s="41"/>
    </row>
    <row r="87" spans="1:6" ht="26.25">
      <c r="A87" s="22"/>
      <c r="B87" s="30"/>
      <c r="C87" s="128" t="s">
        <v>72</v>
      </c>
      <c r="D87" s="30" t="s">
        <v>5</v>
      </c>
      <c r="E87" s="31" t="s">
        <v>6</v>
      </c>
      <c r="F87" s="119" t="s">
        <v>81</v>
      </c>
    </row>
    <row r="88" spans="1:6">
      <c r="A88" s="22"/>
      <c r="B88" s="33" t="s">
        <v>140</v>
      </c>
      <c r="C88" s="68" t="s">
        <v>32</v>
      </c>
      <c r="D88" s="52" t="s">
        <v>141</v>
      </c>
      <c r="E88" s="53">
        <v>1050000</v>
      </c>
      <c r="F88" s="53">
        <v>940750</v>
      </c>
    </row>
    <row r="89" spans="1:6">
      <c r="A89" s="22"/>
      <c r="B89" s="33"/>
      <c r="C89" s="68" t="s">
        <v>30</v>
      </c>
      <c r="D89" s="69" t="s">
        <v>7</v>
      </c>
      <c r="E89" s="53">
        <v>750000</v>
      </c>
      <c r="F89" s="53">
        <v>853803.79</v>
      </c>
    </row>
    <row r="90" spans="1:6">
      <c r="A90" s="22"/>
      <c r="B90" s="30" t="s">
        <v>16</v>
      </c>
      <c r="C90" s="68"/>
      <c r="D90" s="69"/>
      <c r="E90" s="57">
        <f>SUM(E88:E89)</f>
        <v>1800000</v>
      </c>
      <c r="F90" s="57">
        <f>SUM(F88:F89)</f>
        <v>1794553.79</v>
      </c>
    </row>
    <row r="91" spans="1:6">
      <c r="A91" s="22"/>
      <c r="B91" s="30" t="s">
        <v>142</v>
      </c>
      <c r="C91" s="68"/>
      <c r="D91" s="33"/>
      <c r="E91" s="47">
        <f>SUM(E88:E89)</f>
        <v>1800000</v>
      </c>
      <c r="F91" s="137">
        <f>SUM(F88:F89)</f>
        <v>1794553.79</v>
      </c>
    </row>
    <row r="92" spans="1:6">
      <c r="A92" s="32"/>
      <c r="B92" s="45"/>
      <c r="C92" s="23"/>
      <c r="D92" s="38"/>
      <c r="E92" s="49"/>
    </row>
    <row r="93" spans="1:6">
      <c r="A93" s="22" t="s">
        <v>143</v>
      </c>
      <c r="B93" s="22" t="s">
        <v>33</v>
      </c>
      <c r="C93" s="50"/>
      <c r="D93" s="67"/>
      <c r="E93" s="41"/>
    </row>
    <row r="94" spans="1:6" ht="26.25">
      <c r="A94" s="22"/>
      <c r="B94" s="30"/>
      <c r="C94" s="114" t="s">
        <v>72</v>
      </c>
      <c r="D94" s="63" t="s">
        <v>5</v>
      </c>
      <c r="E94" s="31" t="s">
        <v>6</v>
      </c>
      <c r="F94" s="119" t="s">
        <v>81</v>
      </c>
    </row>
    <row r="95" spans="1:6">
      <c r="A95" s="22"/>
      <c r="B95" s="33" t="s">
        <v>34</v>
      </c>
      <c r="C95" s="68" t="s">
        <v>144</v>
      </c>
      <c r="D95" s="52" t="s">
        <v>146</v>
      </c>
      <c r="E95" s="53">
        <v>13493.27</v>
      </c>
      <c r="F95" s="53">
        <v>7823.65</v>
      </c>
    </row>
    <row r="96" spans="1:6">
      <c r="A96" s="22"/>
      <c r="B96" s="33"/>
      <c r="C96" s="68" t="s">
        <v>145</v>
      </c>
      <c r="D96" s="69" t="s">
        <v>147</v>
      </c>
      <c r="E96" s="53">
        <v>10006.73</v>
      </c>
      <c r="F96" s="53">
        <v>10006.73</v>
      </c>
    </row>
    <row r="97" spans="1:7">
      <c r="A97" s="22"/>
      <c r="B97" s="30" t="s">
        <v>16</v>
      </c>
      <c r="C97" s="68"/>
      <c r="D97" s="69"/>
      <c r="E97" s="57">
        <f>SUM(E95:E96)</f>
        <v>23500</v>
      </c>
      <c r="F97" s="57">
        <f>SUM(F95:F96)</f>
        <v>17830.379999999997</v>
      </c>
    </row>
    <row r="98" spans="1:7">
      <c r="A98" s="22"/>
      <c r="B98" s="30" t="s">
        <v>148</v>
      </c>
      <c r="C98" s="68"/>
      <c r="D98" s="69"/>
      <c r="E98" s="57">
        <f>SUM(E95:E96)</f>
        <v>23500</v>
      </c>
      <c r="F98" s="57">
        <f>SUM(F95:F96)</f>
        <v>17830.379999999997</v>
      </c>
    </row>
    <row r="99" spans="1:7">
      <c r="A99" s="22"/>
      <c r="B99" s="147"/>
      <c r="C99" s="122"/>
      <c r="D99" s="148"/>
      <c r="E99" s="149"/>
      <c r="F99" s="149"/>
    </row>
    <row r="100" spans="1:7">
      <c r="A100" s="22"/>
      <c r="B100" s="42"/>
      <c r="C100" s="55"/>
      <c r="D100" s="56"/>
      <c r="E100" s="72"/>
      <c r="F100" s="150"/>
    </row>
    <row r="101" spans="1:7">
      <c r="A101" s="22"/>
      <c r="B101" s="30" t="s">
        <v>35</v>
      </c>
      <c r="C101" s="68"/>
      <c r="D101" s="44"/>
      <c r="E101" s="57"/>
      <c r="F101" s="118"/>
    </row>
    <row r="102" spans="1:7">
      <c r="A102" s="45"/>
      <c r="B102" s="33" t="s">
        <v>36</v>
      </c>
      <c r="C102" s="68"/>
      <c r="D102" s="73"/>
      <c r="E102" s="47">
        <f>E38</f>
        <v>1354978.63</v>
      </c>
      <c r="F102" s="47">
        <v>1314162.2</v>
      </c>
    </row>
    <row r="103" spans="1:7">
      <c r="A103" s="45"/>
      <c r="B103" s="33" t="s">
        <v>37</v>
      </c>
      <c r="C103" s="68"/>
      <c r="D103" s="52"/>
      <c r="E103" s="47">
        <f>E69</f>
        <v>1304465.83</v>
      </c>
      <c r="F103" s="57">
        <v>1360418.62</v>
      </c>
    </row>
    <row r="104" spans="1:7">
      <c r="A104" s="45"/>
      <c r="B104" s="33" t="s">
        <v>38</v>
      </c>
      <c r="C104" s="68"/>
      <c r="D104" s="52"/>
      <c r="E104" s="47">
        <f>E83</f>
        <v>421000</v>
      </c>
      <c r="F104" s="145">
        <v>175027.93</v>
      </c>
    </row>
    <row r="105" spans="1:7">
      <c r="A105" s="45"/>
      <c r="B105" s="33" t="s">
        <v>39</v>
      </c>
      <c r="C105" s="68"/>
      <c r="D105" s="52"/>
      <c r="E105" s="47">
        <v>1800000</v>
      </c>
      <c r="F105" s="137">
        <v>1794553.79</v>
      </c>
    </row>
    <row r="106" spans="1:7">
      <c r="A106" s="45"/>
      <c r="B106" s="64" t="s">
        <v>40</v>
      </c>
      <c r="C106" s="68"/>
      <c r="D106" s="52"/>
      <c r="E106" s="47">
        <v>23500</v>
      </c>
      <c r="F106" s="57">
        <v>17830.38</v>
      </c>
    </row>
    <row r="107" spans="1:7">
      <c r="A107" s="22"/>
      <c r="B107" s="121" t="s">
        <v>41</v>
      </c>
      <c r="C107" s="68"/>
      <c r="D107" s="52"/>
      <c r="E107" s="47">
        <f>SUM(E102:E106)</f>
        <v>4903944.46</v>
      </c>
      <c r="F107" s="137">
        <f>SUM(F102:F106)</f>
        <v>4661992.9200000009</v>
      </c>
    </row>
    <row r="108" spans="1:7">
      <c r="A108" s="1"/>
      <c r="B108" s="74"/>
      <c r="C108" s="75"/>
      <c r="D108" s="76"/>
      <c r="E108" s="77"/>
    </row>
    <row r="109" spans="1:7">
      <c r="A109" s="7" t="s">
        <v>42</v>
      </c>
      <c r="B109" s="7"/>
      <c r="C109" s="7" t="s">
        <v>43</v>
      </c>
      <c r="D109" s="78"/>
      <c r="E109" s="79"/>
    </row>
    <row r="110" spans="1:7">
      <c r="A110" s="7"/>
      <c r="B110" s="7"/>
      <c r="C110" s="7"/>
      <c r="D110" s="78"/>
      <c r="E110" s="79"/>
    </row>
    <row r="111" spans="1:7">
      <c r="A111" s="81"/>
      <c r="B111" s="42" t="s">
        <v>73</v>
      </c>
      <c r="C111" s="186"/>
      <c r="D111" s="187"/>
      <c r="E111" s="41"/>
      <c r="F111" s="188"/>
      <c r="G111" s="188"/>
    </row>
    <row r="112" spans="1:7">
      <c r="A112" s="81"/>
      <c r="B112" s="189" t="s">
        <v>149</v>
      </c>
      <c r="C112" s="122"/>
      <c r="D112" s="83"/>
      <c r="E112" s="31" t="s">
        <v>173</v>
      </c>
      <c r="F112" s="31" t="s">
        <v>81</v>
      </c>
      <c r="G112" s="188"/>
    </row>
    <row r="113" spans="1:7">
      <c r="A113" s="81"/>
      <c r="B113" s="127" t="s">
        <v>180</v>
      </c>
      <c r="C113" s="190"/>
      <c r="D113" s="191"/>
      <c r="E113" s="70">
        <v>13493.27</v>
      </c>
      <c r="F113" s="53">
        <v>7823.65</v>
      </c>
      <c r="G113" s="188"/>
    </row>
    <row r="114" spans="1:7">
      <c r="A114" s="81"/>
      <c r="B114" s="127" t="s">
        <v>44</v>
      </c>
      <c r="C114" s="190"/>
      <c r="D114" s="71"/>
      <c r="E114" s="70">
        <v>2275912.5</v>
      </c>
      <c r="F114" s="53">
        <v>2361649.58</v>
      </c>
      <c r="G114" s="188"/>
    </row>
    <row r="115" spans="1:7">
      <c r="A115" s="81"/>
      <c r="B115" s="127" t="s">
        <v>151</v>
      </c>
      <c r="C115" s="190"/>
      <c r="D115" s="192"/>
      <c r="E115" s="53">
        <v>140000</v>
      </c>
      <c r="F115" s="53">
        <f>F21+F34+F35</f>
        <v>122231</v>
      </c>
      <c r="G115" s="188"/>
    </row>
    <row r="116" spans="1:7">
      <c r="A116" s="81"/>
      <c r="B116" s="127" t="s">
        <v>185</v>
      </c>
      <c r="C116" s="190"/>
      <c r="D116" s="192"/>
      <c r="E116" s="53">
        <v>1079000</v>
      </c>
      <c r="F116" s="53">
        <f>F88</f>
        <v>940750</v>
      </c>
      <c r="G116" s="197"/>
    </row>
    <row r="117" spans="1:7">
      <c r="A117" s="81"/>
      <c r="B117" s="127" t="s">
        <v>152</v>
      </c>
      <c r="C117" s="190"/>
      <c r="D117" s="192"/>
      <c r="E117" s="53">
        <v>24159.85</v>
      </c>
      <c r="F117" s="53">
        <f>F36+F50</f>
        <v>29159.85</v>
      </c>
      <c r="G117" s="188"/>
    </row>
    <row r="118" spans="1:7">
      <c r="A118" s="81"/>
      <c r="B118" s="127" t="s">
        <v>45</v>
      </c>
      <c r="C118" s="190"/>
      <c r="D118" s="192"/>
      <c r="E118" s="53">
        <v>200000</v>
      </c>
      <c r="F118" s="53">
        <v>0</v>
      </c>
      <c r="G118" s="188"/>
    </row>
    <row r="119" spans="1:7">
      <c r="A119" s="81"/>
      <c r="B119" s="127" t="s">
        <v>153</v>
      </c>
      <c r="C119" s="190"/>
      <c r="D119" s="192"/>
      <c r="E119" s="53">
        <v>1190372.1100000001</v>
      </c>
      <c r="F119" s="53">
        <f>F26+F45+F46+F47+F48+F49+F51</f>
        <v>1190372.1100000001</v>
      </c>
      <c r="G119" s="197"/>
    </row>
    <row r="120" spans="1:7" ht="13.5" customHeight="1">
      <c r="A120" s="81"/>
      <c r="B120" s="127" t="s">
        <v>154</v>
      </c>
      <c r="C120" s="190"/>
      <c r="D120" s="192"/>
      <c r="E120" s="53">
        <v>10006.73</v>
      </c>
      <c r="F120" s="53">
        <v>10006.73</v>
      </c>
      <c r="G120" s="188"/>
    </row>
    <row r="121" spans="1:7" ht="14.25" customHeight="1">
      <c r="A121" s="1"/>
      <c r="B121" s="193" t="s">
        <v>16</v>
      </c>
      <c r="C121" s="190"/>
      <c r="D121" s="71"/>
      <c r="E121" s="47">
        <f>SUM(E113:E120)</f>
        <v>4932944.4600000009</v>
      </c>
      <c r="F121" s="57">
        <f>SUM(F113:F120)</f>
        <v>4661992.9200000009</v>
      </c>
      <c r="G121" s="197"/>
    </row>
    <row r="122" spans="1:7">
      <c r="A122" s="1"/>
      <c r="B122" s="86"/>
      <c r="C122" s="87"/>
      <c r="D122" s="88"/>
      <c r="E122" s="88"/>
    </row>
    <row r="123" spans="1:7">
      <c r="A123" s="1"/>
      <c r="B123" s="86"/>
      <c r="C123" s="89" t="s">
        <v>46</v>
      </c>
      <c r="D123" s="88"/>
      <c r="E123" s="88"/>
    </row>
    <row r="124" spans="1:7">
      <c r="A124" s="1"/>
      <c r="B124" s="86"/>
      <c r="C124" s="89"/>
      <c r="D124" s="88"/>
      <c r="E124" s="88"/>
    </row>
    <row r="125" spans="1:7">
      <c r="A125" s="1"/>
      <c r="B125" s="86"/>
      <c r="C125" s="89"/>
      <c r="D125" s="88"/>
      <c r="E125" s="88"/>
    </row>
    <row r="126" spans="1:7">
      <c r="A126" s="22" t="s">
        <v>47</v>
      </c>
      <c r="B126" s="45" t="s">
        <v>48</v>
      </c>
      <c r="C126" s="23"/>
      <c r="D126" s="49"/>
      <c r="E126" s="49"/>
    </row>
    <row r="127" spans="1:7">
      <c r="A127" s="22"/>
      <c r="B127" s="45"/>
      <c r="C127" s="23"/>
      <c r="D127" s="49"/>
      <c r="E127" s="49"/>
    </row>
    <row r="128" spans="1:7">
      <c r="A128" s="45" t="s">
        <v>49</v>
      </c>
      <c r="B128" s="45" t="s">
        <v>50</v>
      </c>
      <c r="C128" s="23"/>
      <c r="D128" s="49"/>
      <c r="E128" s="49"/>
    </row>
    <row r="129" spans="1:10">
      <c r="A129" s="45"/>
      <c r="B129" s="45"/>
      <c r="C129" s="23"/>
      <c r="D129" s="49"/>
      <c r="E129" s="49"/>
    </row>
    <row r="130" spans="1:10">
      <c r="A130" s="45" t="s">
        <v>51</v>
      </c>
      <c r="B130" s="45" t="s">
        <v>9</v>
      </c>
      <c r="C130" s="23"/>
      <c r="D130" s="49"/>
      <c r="E130" s="49"/>
    </row>
    <row r="131" spans="1:10">
      <c r="A131" s="45"/>
      <c r="B131" s="45"/>
      <c r="C131" s="23"/>
      <c r="D131" s="49"/>
      <c r="E131" s="49"/>
    </row>
    <row r="132" spans="1:10" s="77" customFormat="1" ht="25.5">
      <c r="A132" s="74"/>
      <c r="B132" s="178"/>
      <c r="C132" s="114" t="s">
        <v>72</v>
      </c>
      <c r="D132" s="63" t="s">
        <v>5</v>
      </c>
      <c r="E132" s="31" t="s">
        <v>173</v>
      </c>
      <c r="F132" s="119" t="s">
        <v>81</v>
      </c>
      <c r="G132" s="174"/>
      <c r="H132" s="174"/>
      <c r="I132" s="174"/>
      <c r="J132" s="174"/>
    </row>
    <row r="133" spans="1:10" s="77" customFormat="1" ht="12.75">
      <c r="A133" s="74"/>
      <c r="B133" s="171" t="s">
        <v>155</v>
      </c>
      <c r="C133" s="164"/>
      <c r="D133" s="172" t="s">
        <v>156</v>
      </c>
      <c r="E133" s="177">
        <v>5176.9399999999996</v>
      </c>
      <c r="F133" s="70">
        <v>5176.9399999999996</v>
      </c>
      <c r="G133" s="174"/>
      <c r="H133" s="175"/>
      <c r="I133" s="174"/>
      <c r="J133" s="174"/>
    </row>
    <row r="134" spans="1:10" s="77" customFormat="1" ht="12.75">
      <c r="A134" s="74"/>
      <c r="B134" s="161" t="s">
        <v>157</v>
      </c>
      <c r="C134" s="164"/>
      <c r="D134" s="172" t="s">
        <v>156</v>
      </c>
      <c r="E134" s="70">
        <v>258626.98</v>
      </c>
      <c r="F134" s="70">
        <v>258626.98</v>
      </c>
      <c r="G134" s="174"/>
      <c r="H134" s="175"/>
      <c r="I134" s="174"/>
      <c r="J134" s="174"/>
    </row>
    <row r="135" spans="1:10" s="77" customFormat="1" ht="12.75">
      <c r="A135" s="74"/>
      <c r="B135" s="161" t="s">
        <v>158</v>
      </c>
      <c r="C135" s="164"/>
      <c r="D135" s="172" t="s">
        <v>156</v>
      </c>
      <c r="E135" s="70">
        <v>324610.65000000002</v>
      </c>
      <c r="F135" s="70">
        <v>324610.65000000002</v>
      </c>
      <c r="G135" s="176"/>
      <c r="H135" s="175"/>
      <c r="I135" s="174"/>
      <c r="J135" s="174"/>
    </row>
    <row r="136" spans="1:10" s="77" customFormat="1" ht="12.75">
      <c r="A136" s="74"/>
      <c r="B136" s="171" t="s">
        <v>159</v>
      </c>
      <c r="C136" s="164"/>
      <c r="D136" s="172" t="s">
        <v>160</v>
      </c>
      <c r="E136" s="70">
        <v>400000</v>
      </c>
      <c r="F136" s="70">
        <v>400000</v>
      </c>
      <c r="G136" s="174"/>
      <c r="H136" s="175"/>
      <c r="I136" s="174"/>
      <c r="J136" s="174"/>
    </row>
    <row r="137" spans="1:10" s="77" customFormat="1" ht="12.75">
      <c r="A137" s="74"/>
      <c r="B137" s="171"/>
      <c r="C137" s="164"/>
      <c r="D137" s="172" t="s">
        <v>156</v>
      </c>
      <c r="E137" s="70">
        <v>98222.5</v>
      </c>
      <c r="F137" s="70">
        <v>98222.5</v>
      </c>
      <c r="G137" s="174"/>
      <c r="H137" s="175"/>
      <c r="I137" s="174"/>
      <c r="J137" s="174"/>
    </row>
    <row r="138" spans="1:10" s="77" customFormat="1" ht="12.75">
      <c r="A138" s="74"/>
      <c r="B138" s="171" t="s">
        <v>161</v>
      </c>
      <c r="C138" s="164" t="s">
        <v>162</v>
      </c>
      <c r="D138" s="172" t="s">
        <v>163</v>
      </c>
      <c r="E138" s="70">
        <v>217889.6</v>
      </c>
      <c r="F138" s="70">
        <v>217889.6</v>
      </c>
      <c r="G138" s="174"/>
      <c r="H138" s="174"/>
      <c r="I138" s="174"/>
      <c r="J138" s="174"/>
    </row>
    <row r="139" spans="1:10" s="77" customFormat="1" ht="12.75">
      <c r="A139" s="74"/>
      <c r="B139" s="171" t="s">
        <v>164</v>
      </c>
      <c r="C139" s="164" t="s">
        <v>165</v>
      </c>
      <c r="D139" s="172" t="s">
        <v>52</v>
      </c>
      <c r="E139" s="70">
        <v>10000</v>
      </c>
      <c r="F139" s="70">
        <v>7773.32</v>
      </c>
    </row>
    <row r="140" spans="1:10" s="77" customFormat="1" ht="12.75">
      <c r="A140" s="74"/>
      <c r="B140" s="171"/>
      <c r="C140" s="164" t="s">
        <v>162</v>
      </c>
      <c r="D140" s="172" t="s">
        <v>163</v>
      </c>
      <c r="E140" s="70">
        <v>10300.629999999999</v>
      </c>
      <c r="F140" s="70">
        <v>10300.629999999999</v>
      </c>
      <c r="I140" s="182"/>
    </row>
    <row r="141" spans="1:10" s="77" customFormat="1" ht="12.75">
      <c r="A141" s="74"/>
      <c r="B141" s="171" t="s">
        <v>166</v>
      </c>
      <c r="C141" s="164" t="s">
        <v>167</v>
      </c>
      <c r="D141" s="172" t="s">
        <v>168</v>
      </c>
      <c r="E141" s="70">
        <v>29000</v>
      </c>
      <c r="F141" s="70">
        <v>29882.81</v>
      </c>
    </row>
    <row r="142" spans="1:10" s="77" customFormat="1" ht="12.75">
      <c r="A142" s="74"/>
      <c r="B142" s="171"/>
      <c r="C142" s="164" t="s">
        <v>162</v>
      </c>
      <c r="D142" s="172" t="s">
        <v>163</v>
      </c>
      <c r="E142" s="70">
        <v>56916.88</v>
      </c>
      <c r="F142" s="70">
        <v>56916.88</v>
      </c>
    </row>
    <row r="143" spans="1:10" s="77" customFormat="1" ht="12.75">
      <c r="A143" s="74"/>
      <c r="B143" s="171" t="s">
        <v>169</v>
      </c>
      <c r="C143" s="164" t="s">
        <v>170</v>
      </c>
      <c r="D143" s="172" t="s">
        <v>171</v>
      </c>
      <c r="E143" s="70">
        <v>41071.67</v>
      </c>
      <c r="F143" s="70">
        <v>42415.54</v>
      </c>
    </row>
    <row r="144" spans="1:10" s="77" customFormat="1" ht="12.75">
      <c r="A144" s="74"/>
      <c r="B144" s="171"/>
      <c r="C144" s="164" t="s">
        <v>162</v>
      </c>
      <c r="D144" s="172" t="s">
        <v>163</v>
      </c>
      <c r="E144" s="53">
        <v>22100.29</v>
      </c>
      <c r="F144" s="70">
        <v>22100.29</v>
      </c>
    </row>
    <row r="145" spans="1:6" s="77" customFormat="1" ht="12.75">
      <c r="A145" s="74"/>
      <c r="B145" s="163" t="s">
        <v>172</v>
      </c>
      <c r="C145" s="164"/>
      <c r="D145" s="173"/>
      <c r="E145" s="47">
        <f>SUM(E133:E144)</f>
        <v>1473916.14</v>
      </c>
      <c r="F145" s="47">
        <f>SUM(F133:F144)</f>
        <v>1473916.1400000001</v>
      </c>
    </row>
    <row r="146" spans="1:6">
      <c r="A146" s="45"/>
      <c r="B146" s="45"/>
      <c r="C146" s="23"/>
      <c r="D146" s="49"/>
      <c r="E146" s="49"/>
    </row>
    <row r="147" spans="1:6">
      <c r="A147" s="45"/>
      <c r="B147" s="54"/>
      <c r="C147" s="55"/>
      <c r="D147" s="90"/>
      <c r="E147" s="90"/>
    </row>
    <row r="148" spans="1:6">
      <c r="A148" s="45"/>
      <c r="B148" s="30" t="s">
        <v>64</v>
      </c>
      <c r="C148" s="68"/>
      <c r="D148" s="91"/>
      <c r="E148" s="47">
        <f>SUM(E138:E144)</f>
        <v>387279.06999999995</v>
      </c>
      <c r="F148" s="57">
        <f>SUM(F138:F144)</f>
        <v>387279.07</v>
      </c>
    </row>
    <row r="149" spans="1:6">
      <c r="A149" s="45"/>
      <c r="B149" s="121" t="s">
        <v>53</v>
      </c>
      <c r="C149" s="68"/>
      <c r="D149" s="90"/>
      <c r="E149" s="47">
        <f>SUM(E133:E144)</f>
        <v>1473916.14</v>
      </c>
      <c r="F149" s="57">
        <f>SUM(F133:F144)</f>
        <v>1473916.1400000001</v>
      </c>
    </row>
    <row r="150" spans="1:6">
      <c r="A150" s="45"/>
      <c r="B150" s="45"/>
      <c r="C150" s="23"/>
      <c r="D150" s="49"/>
      <c r="E150" s="49"/>
    </row>
    <row r="151" spans="1:6">
      <c r="A151" s="45"/>
      <c r="B151" s="45" t="s">
        <v>54</v>
      </c>
      <c r="C151" s="23"/>
      <c r="D151" s="49"/>
      <c r="E151" s="49"/>
    </row>
    <row r="152" spans="1:6">
      <c r="A152" s="45"/>
      <c r="B152" s="54"/>
      <c r="C152" s="55"/>
      <c r="D152" s="90"/>
      <c r="E152" s="90"/>
    </row>
    <row r="153" spans="1:6">
      <c r="A153" s="45"/>
      <c r="B153" s="30" t="s">
        <v>55</v>
      </c>
      <c r="C153" s="68"/>
      <c r="D153" s="90"/>
      <c r="E153" s="70">
        <f>E149</f>
        <v>1473916.14</v>
      </c>
      <c r="F153" s="70">
        <f>F149</f>
        <v>1473916.1400000001</v>
      </c>
    </row>
    <row r="154" spans="1:6">
      <c r="A154" s="45"/>
      <c r="B154" s="30" t="s">
        <v>174</v>
      </c>
      <c r="C154" s="68"/>
      <c r="D154" s="91"/>
      <c r="E154" s="47">
        <f>E153</f>
        <v>1473916.14</v>
      </c>
      <c r="F154" s="47">
        <f>F153</f>
        <v>1473916.1400000001</v>
      </c>
    </row>
    <row r="155" spans="1:6">
      <c r="A155" s="74"/>
      <c r="B155" s="74"/>
      <c r="C155" s="75"/>
      <c r="D155" s="88"/>
      <c r="E155" s="88"/>
    </row>
    <row r="156" spans="1:6">
      <c r="A156" s="7"/>
      <c r="B156" s="2"/>
      <c r="C156" s="9" t="s">
        <v>56</v>
      </c>
      <c r="D156" s="92"/>
    </row>
    <row r="157" spans="1:6">
      <c r="A157" s="7"/>
      <c r="B157" s="2" t="s">
        <v>74</v>
      </c>
      <c r="C157" s="9"/>
      <c r="D157" s="92"/>
    </row>
    <row r="158" spans="1:6">
      <c r="A158" s="7"/>
      <c r="B158" s="2"/>
      <c r="C158" s="9"/>
      <c r="D158" s="92"/>
    </row>
    <row r="159" spans="1:6">
      <c r="A159" s="7"/>
      <c r="B159" s="179" t="s">
        <v>177</v>
      </c>
      <c r="C159" s="180"/>
      <c r="D159" s="181"/>
      <c r="E159" s="115"/>
      <c r="F159" s="115"/>
    </row>
    <row r="160" spans="1:6">
      <c r="A160" s="7"/>
      <c r="B160" s="132" t="s">
        <v>75</v>
      </c>
      <c r="C160" s="9"/>
      <c r="D160" s="133"/>
      <c r="E160" s="70">
        <v>41071.67</v>
      </c>
      <c r="F160" s="70">
        <v>42415.54</v>
      </c>
    </row>
    <row r="161" spans="1:6">
      <c r="A161" s="7"/>
      <c r="B161" s="132" t="s">
        <v>76</v>
      </c>
      <c r="C161" s="9"/>
      <c r="D161" s="133"/>
      <c r="E161" s="70">
        <v>10000</v>
      </c>
      <c r="F161" s="70">
        <v>7773.32</v>
      </c>
    </row>
    <row r="162" spans="1:6">
      <c r="A162" s="7"/>
      <c r="B162" s="132" t="s">
        <v>176</v>
      </c>
      <c r="C162" s="9"/>
      <c r="D162" s="133"/>
      <c r="E162" s="70">
        <v>29000</v>
      </c>
      <c r="F162" s="70">
        <v>29882.81</v>
      </c>
    </row>
    <row r="163" spans="1:6">
      <c r="A163" s="7"/>
      <c r="B163" s="132" t="s">
        <v>175</v>
      </c>
      <c r="C163" s="9"/>
      <c r="D163" s="133"/>
      <c r="E163" s="70">
        <v>307207.40000000002</v>
      </c>
      <c r="F163" s="70">
        <v>307207.40000000002</v>
      </c>
    </row>
    <row r="164" spans="1:6">
      <c r="A164" s="7" t="s">
        <v>42</v>
      </c>
      <c r="B164" s="134" t="s">
        <v>77</v>
      </c>
      <c r="C164" s="135"/>
      <c r="D164" s="136"/>
      <c r="E164" s="70">
        <v>1086637.07</v>
      </c>
      <c r="F164" s="53">
        <v>1086637.07</v>
      </c>
    </row>
    <row r="165" spans="1:6">
      <c r="A165" s="7"/>
      <c r="B165" s="129" t="s">
        <v>67</v>
      </c>
      <c r="C165" s="130"/>
      <c r="D165" s="131"/>
      <c r="E165" s="137">
        <f>SUM(E160:E164)</f>
        <v>1473916.1400000001</v>
      </c>
      <c r="F165" s="57">
        <f>SUM(F160:F164)</f>
        <v>1473916.1400000001</v>
      </c>
    </row>
    <row r="166" spans="1:6">
      <c r="A166" s="7"/>
      <c r="B166" s="2"/>
      <c r="C166" s="9"/>
      <c r="D166" s="92"/>
    </row>
    <row r="167" spans="1:6">
      <c r="A167" s="7"/>
      <c r="B167" s="2"/>
      <c r="C167" s="9" t="s">
        <v>60</v>
      </c>
      <c r="D167" s="92"/>
    </row>
    <row r="168" spans="1:6">
      <c r="A168" s="7"/>
      <c r="B168" s="2"/>
      <c r="C168" s="3"/>
      <c r="D168" s="92"/>
    </row>
    <row r="169" spans="1:6">
      <c r="A169" s="7"/>
      <c r="B169" s="93" t="s">
        <v>57</v>
      </c>
      <c r="C169" s="93"/>
      <c r="D169" s="93"/>
      <c r="E169" s="41"/>
    </row>
    <row r="170" spans="1:6">
      <c r="A170" s="1"/>
      <c r="B170" s="22" t="s">
        <v>178</v>
      </c>
      <c r="C170" s="48"/>
      <c r="D170" s="94"/>
      <c r="E170" s="41"/>
    </row>
    <row r="171" spans="1:6">
      <c r="A171" s="1"/>
      <c r="B171" s="33" t="s">
        <v>58</v>
      </c>
      <c r="C171" s="95"/>
      <c r="D171" s="47"/>
      <c r="E171" s="47">
        <v>4903944.46</v>
      </c>
      <c r="F171" s="57">
        <v>4661992.92</v>
      </c>
    </row>
    <row r="172" spans="1:6">
      <c r="A172" s="1"/>
      <c r="B172" s="33" t="s">
        <v>59</v>
      </c>
      <c r="C172" s="55"/>
      <c r="D172" s="47"/>
      <c r="E172" s="47">
        <f>E154</f>
        <v>1473916.14</v>
      </c>
      <c r="F172" s="57">
        <v>1473916.14</v>
      </c>
    </row>
    <row r="173" spans="1:6">
      <c r="A173" s="1"/>
      <c r="B173" s="30" t="s">
        <v>179</v>
      </c>
      <c r="C173" s="46"/>
      <c r="D173" s="47"/>
      <c r="E173" s="47">
        <f>SUM(E171:E172)</f>
        <v>6377860.5999999996</v>
      </c>
      <c r="F173" s="57">
        <f>SUM(F171:F172)</f>
        <v>6135909.0599999996</v>
      </c>
    </row>
    <row r="174" spans="1:6">
      <c r="A174" s="1"/>
      <c r="B174" s="45"/>
      <c r="C174" s="48"/>
      <c r="D174" s="49"/>
      <c r="E174" s="49"/>
      <c r="F174" s="58"/>
    </row>
    <row r="175" spans="1:6">
      <c r="A175" s="1"/>
      <c r="B175" s="45"/>
      <c r="C175" s="48"/>
      <c r="D175" s="49"/>
      <c r="E175" s="49"/>
      <c r="F175" s="120"/>
    </row>
    <row r="176" spans="1:6">
      <c r="A176" s="1"/>
      <c r="B176" s="74"/>
      <c r="C176" s="9" t="s">
        <v>68</v>
      </c>
      <c r="D176" s="76"/>
    </row>
    <row r="177" spans="1:6">
      <c r="A177" s="1"/>
      <c r="B177" s="74"/>
      <c r="C177" s="9"/>
      <c r="D177" s="76"/>
    </row>
    <row r="178" spans="1:6">
      <c r="A178" s="1"/>
      <c r="B178" s="22" t="s">
        <v>83</v>
      </c>
      <c r="C178" s="93"/>
      <c r="D178" s="93"/>
      <c r="E178" s="41"/>
    </row>
    <row r="179" spans="1:6">
      <c r="A179" s="1"/>
      <c r="B179" s="22" t="s">
        <v>181</v>
      </c>
      <c r="C179" s="48"/>
      <c r="D179" s="94"/>
      <c r="E179" s="41"/>
    </row>
    <row r="180" spans="1:6">
      <c r="A180" s="1"/>
      <c r="B180" s="67"/>
      <c r="C180" s="50"/>
      <c r="D180" s="96"/>
      <c r="E180" s="41"/>
    </row>
    <row r="181" spans="1:6">
      <c r="A181" s="1"/>
      <c r="B181" s="22" t="s">
        <v>182</v>
      </c>
      <c r="C181" s="50"/>
      <c r="D181" s="96"/>
      <c r="E181" s="41"/>
    </row>
    <row r="182" spans="1:6">
      <c r="A182" s="81"/>
      <c r="B182" s="125" t="s">
        <v>149</v>
      </c>
      <c r="C182" s="142"/>
      <c r="D182" s="83"/>
      <c r="E182" s="146"/>
      <c r="F182" s="115"/>
    </row>
    <row r="183" spans="1:6">
      <c r="A183" s="81"/>
      <c r="B183" s="123" t="s">
        <v>65</v>
      </c>
      <c r="C183" s="143"/>
      <c r="D183" s="82"/>
      <c r="E183" s="47">
        <v>13493.27</v>
      </c>
      <c r="F183" s="57">
        <v>7823.65</v>
      </c>
    </row>
    <row r="184" spans="1:6">
      <c r="A184" s="81"/>
      <c r="B184" s="123" t="s">
        <v>44</v>
      </c>
      <c r="C184" s="143"/>
      <c r="D184" s="84"/>
      <c r="E184" s="47">
        <v>2316984.17</v>
      </c>
      <c r="F184" s="57">
        <v>2404065.12</v>
      </c>
    </row>
    <row r="185" spans="1:6">
      <c r="A185" s="81"/>
      <c r="B185" s="123" t="s">
        <v>61</v>
      </c>
      <c r="C185" s="143"/>
      <c r="D185" s="84"/>
      <c r="E185" s="47">
        <v>10000</v>
      </c>
      <c r="F185" s="57">
        <v>7773.32</v>
      </c>
    </row>
    <row r="186" spans="1:6">
      <c r="A186" s="81"/>
      <c r="B186" s="123" t="s">
        <v>185</v>
      </c>
      <c r="C186" s="143"/>
      <c r="D186" s="84"/>
      <c r="E186" s="47">
        <v>1079000</v>
      </c>
      <c r="F186" s="57">
        <v>970632.81</v>
      </c>
    </row>
    <row r="187" spans="1:6">
      <c r="A187" s="81"/>
      <c r="B187" s="123" t="s">
        <v>186</v>
      </c>
      <c r="C187" s="143"/>
      <c r="D187" s="85"/>
      <c r="E187" s="57">
        <v>140000</v>
      </c>
      <c r="F187" s="57">
        <v>122231</v>
      </c>
    </row>
    <row r="188" spans="1:6">
      <c r="A188" s="81"/>
      <c r="B188" s="123" t="s">
        <v>152</v>
      </c>
      <c r="C188" s="143"/>
      <c r="D188" s="85"/>
      <c r="E188" s="57">
        <v>24159.85</v>
      </c>
      <c r="F188" s="57">
        <v>29159.85</v>
      </c>
    </row>
    <row r="189" spans="1:6">
      <c r="A189" s="81"/>
      <c r="B189" s="123" t="s">
        <v>187</v>
      </c>
      <c r="C189" s="143"/>
      <c r="D189" s="85"/>
      <c r="E189" s="57">
        <v>200000</v>
      </c>
      <c r="F189" s="57">
        <v>0</v>
      </c>
    </row>
    <row r="190" spans="1:6">
      <c r="A190" s="81"/>
      <c r="B190" s="123" t="s">
        <v>153</v>
      </c>
      <c r="C190" s="143"/>
      <c r="D190" s="85"/>
      <c r="E190" s="57">
        <v>1497579.51</v>
      </c>
      <c r="F190" s="57">
        <v>1497579.51</v>
      </c>
    </row>
    <row r="191" spans="1:6">
      <c r="A191" s="81"/>
      <c r="B191" s="123" t="s">
        <v>188</v>
      </c>
      <c r="C191" s="143"/>
      <c r="D191" s="85"/>
      <c r="E191" s="57">
        <v>10006.73</v>
      </c>
      <c r="F191" s="57">
        <v>10006.73</v>
      </c>
    </row>
    <row r="192" spans="1:6" ht="15.75" customHeight="1">
      <c r="A192" s="1"/>
      <c r="B192" s="124" t="s">
        <v>183</v>
      </c>
      <c r="C192" s="97"/>
      <c r="D192" s="71"/>
      <c r="E192" s="47">
        <f>SUM(E183:E191)</f>
        <v>5291223.53</v>
      </c>
      <c r="F192" s="145">
        <f>SUM(F183:F191)</f>
        <v>5049271.99</v>
      </c>
    </row>
    <row r="193" spans="1:6" s="154" customFormat="1">
      <c r="A193" s="194"/>
      <c r="B193" s="125" t="s">
        <v>62</v>
      </c>
      <c r="C193" s="195"/>
      <c r="D193" s="126"/>
      <c r="E193" s="47">
        <v>1086637.07</v>
      </c>
      <c r="F193" s="57">
        <v>1086637.07</v>
      </c>
    </row>
    <row r="194" spans="1:6">
      <c r="A194" s="98"/>
      <c r="B194" s="124" t="s">
        <v>184</v>
      </c>
      <c r="C194" s="97"/>
      <c r="D194" s="71"/>
      <c r="E194" s="47">
        <f>SUM(E192:E193)</f>
        <v>6377860.6000000006</v>
      </c>
      <c r="F194" s="57">
        <f>SUM(F192:F193)</f>
        <v>6135909.0600000005</v>
      </c>
    </row>
    <row r="195" spans="1:6">
      <c r="A195" s="99"/>
      <c r="B195" s="100"/>
      <c r="C195" s="101"/>
      <c r="D195" s="102"/>
      <c r="E195" s="103"/>
    </row>
    <row r="196" spans="1:6">
      <c r="A196" s="7"/>
      <c r="B196" s="5"/>
      <c r="C196" s="78" t="s">
        <v>69</v>
      </c>
      <c r="D196" s="104"/>
      <c r="E196" s="6"/>
    </row>
    <row r="197" spans="1:6">
      <c r="A197" s="7"/>
      <c r="B197" s="2"/>
      <c r="C197" s="3"/>
      <c r="E197" s="77"/>
    </row>
    <row r="198" spans="1:6">
      <c r="A198" s="81"/>
      <c r="B198" s="104" t="s">
        <v>189</v>
      </c>
      <c r="C198" s="80"/>
      <c r="D198" s="77"/>
    </row>
    <row r="199" spans="1:6">
      <c r="A199" s="81"/>
      <c r="B199" s="104" t="s">
        <v>78</v>
      </c>
      <c r="C199" s="80"/>
      <c r="D199" s="77"/>
    </row>
    <row r="200" spans="1:6">
      <c r="A200" s="81" t="s">
        <v>63</v>
      </c>
      <c r="B200" s="81"/>
      <c r="C200" s="3"/>
      <c r="D200" s="77"/>
    </row>
    <row r="201" spans="1:6">
      <c r="A201" s="81" t="s">
        <v>196</v>
      </c>
      <c r="B201" s="81"/>
      <c r="C201" s="3"/>
    </row>
    <row r="202" spans="1:6">
      <c r="A202" s="81" t="s">
        <v>197</v>
      </c>
      <c r="B202" s="81"/>
      <c r="C202" s="80"/>
    </row>
    <row r="203" spans="1:6">
      <c r="A203" s="81" t="s">
        <v>198</v>
      </c>
      <c r="B203" s="81"/>
      <c r="C203" s="80"/>
    </row>
    <row r="204" spans="1:6">
      <c r="A204" s="81"/>
      <c r="B204" s="81"/>
      <c r="C204" s="80"/>
    </row>
    <row r="205" spans="1:6">
      <c r="A205" s="7" t="s">
        <v>79</v>
      </c>
      <c r="B205" s="7"/>
      <c r="C205" s="7"/>
    </row>
    <row r="206" spans="1:6">
      <c r="A206" s="1" t="s">
        <v>80</v>
      </c>
      <c r="B206" s="2"/>
      <c r="C206" s="3"/>
      <c r="E206" s="105" t="s">
        <v>42</v>
      </c>
    </row>
    <row r="207" spans="1:6">
      <c r="A207" s="1" t="s">
        <v>82</v>
      </c>
      <c r="B207" s="2"/>
      <c r="C207" s="3"/>
    </row>
    <row r="208" spans="1:6">
      <c r="A208" s="1"/>
      <c r="B208" s="2"/>
      <c r="C208" s="3"/>
    </row>
    <row r="209" spans="1:5">
      <c r="A209" s="1"/>
      <c r="B209" s="2"/>
      <c r="C209" s="3"/>
    </row>
    <row r="210" spans="1:5">
      <c r="A210" s="1"/>
      <c r="B210" s="2"/>
      <c r="C210" s="3"/>
      <c r="E210" s="105"/>
    </row>
    <row r="211" spans="1:5">
      <c r="A211" s="1"/>
      <c r="B211" s="2"/>
      <c r="C211" s="3"/>
    </row>
    <row r="212" spans="1:5" ht="20.25">
      <c r="A212" s="106"/>
      <c r="B212" s="106"/>
      <c r="C212" s="106"/>
      <c r="D212" s="106"/>
      <c r="E212" s="107"/>
    </row>
    <row r="213" spans="1:5" ht="20.25">
      <c r="A213" s="108"/>
      <c r="B213" s="108"/>
      <c r="C213" s="108"/>
      <c r="D213" s="108"/>
      <c r="E213" s="10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Elfrida Mahulja</cp:lastModifiedBy>
  <cp:lastPrinted>2017-03-15T08:10:13Z</cp:lastPrinted>
  <dcterms:created xsi:type="dcterms:W3CDTF">2015-12-04T08:53:55Z</dcterms:created>
  <dcterms:modified xsi:type="dcterms:W3CDTF">2017-04-05T07:45:28Z</dcterms:modified>
</cp:coreProperties>
</file>